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300" windowWidth="15705" windowHeight="6270" tabRatio="770" activeTab="0"/>
  </bookViews>
  <sheets>
    <sheet name="INSTRUCTIONS" sheetId="1" r:id="rId1"/>
    <sheet name="insert SAMPLES" sheetId="2" r:id="rId2"/>
    <sheet name="insert BARCODES" sheetId="3" r:id="rId3"/>
    <sheet name="unique ID" sheetId="4" state="hidden" r:id="rId4"/>
    <sheet name="LAYOUT" sheetId="5" state="hidden" r:id="rId5"/>
    <sheet name="96 well lab plan" sheetId="6" r:id="rId6"/>
    <sheet name="Lab Tracking Form" sheetId="7" r:id="rId7"/>
    <sheet name="create BATCH" sheetId="8" r:id="rId8"/>
    <sheet name="Batch Import File" sheetId="9" r:id="rId9"/>
  </sheets>
  <definedNames>
    <definedName name="_xlnm.Print_Area" localSheetId="5">'96 well lab plan'!$A$1:$N$76</definedName>
  </definedNames>
  <calcPr fullCalcOnLoad="1"/>
</workbook>
</file>

<file path=xl/sharedStrings.xml><?xml version="1.0" encoding="utf-8"?>
<sst xmlns="http://schemas.openxmlformats.org/spreadsheetml/2006/main" count="330" uniqueCount="167">
  <si>
    <t>Barcode</t>
  </si>
  <si>
    <t>A</t>
  </si>
  <si>
    <t>B</t>
  </si>
  <si>
    <t>C</t>
  </si>
  <si>
    <t>D</t>
  </si>
  <si>
    <t>E</t>
  </si>
  <si>
    <t>F</t>
  </si>
  <si>
    <t>G</t>
  </si>
  <si>
    <t>H</t>
  </si>
  <si>
    <t>Number of slides</t>
  </si>
  <si>
    <t>Number of samples</t>
  </si>
  <si>
    <t>SAMPLEID</t>
  </si>
  <si>
    <t>SAMPLEFILE</t>
  </si>
  <si>
    <t>BARCODE</t>
  </si>
  <si>
    <t>EXPTYPE</t>
  </si>
  <si>
    <t>DESCRIPTION</t>
  </si>
  <si>
    <t>Sample ID</t>
  </si>
  <si>
    <t>Enter directory where images and other files will be found and annotation DB name</t>
  </si>
  <si>
    <t>Will indicate if duplicate barcodes inputted</t>
  </si>
  <si>
    <t>Comments</t>
  </si>
  <si>
    <t xml:space="preserve">This worksheet has been created to help with: </t>
  </si>
  <si>
    <t>UniqueNum</t>
  </si>
  <si>
    <t>Directory/Filename</t>
  </si>
  <si>
    <t>So far you have:</t>
  </si>
  <si>
    <t>Summary information</t>
  </si>
  <si>
    <t>Scan or input barcodes in column B</t>
  </si>
  <si>
    <t>- ensure the correct annotation DB is written on this sheet, e.g. BG_Annotation_Ens54_20101217.db</t>
  </si>
  <si>
    <t>e.g. BG_Annotation_Ens54_20101217.db</t>
  </si>
  <si>
    <t>Avoid dragging and dropping text in cells, copy and paste is fine</t>
  </si>
  <si>
    <t>Full barcode</t>
  </si>
  <si>
    <t>Description</t>
  </si>
  <si>
    <t>desciption = why running test</t>
  </si>
  <si>
    <t>sample1</t>
  </si>
  <si>
    <t>Sample ID and Description must be entered for each sample. They must not be left blank.</t>
  </si>
  <si>
    <t>Exp type</t>
  </si>
  <si>
    <t>Full Barcode</t>
  </si>
  <si>
    <t>- you will be alerted if you need more samples or more slides</t>
  </si>
  <si>
    <r>
      <t>1) Insert samples in sheet '</t>
    </r>
    <r>
      <rPr>
        <b/>
        <sz val="11"/>
        <color indexed="8"/>
        <rFont val="Calibri"/>
        <family val="2"/>
      </rPr>
      <t>insert SAMPLES</t>
    </r>
    <r>
      <rPr>
        <sz val="11"/>
        <color theme="1"/>
        <rFont val="Calibri"/>
        <family val="2"/>
      </rPr>
      <t>' - column B= Sample ID, column C= Description</t>
    </r>
  </si>
  <si>
    <t>Instructions</t>
  </si>
  <si>
    <t>BEFORE USING THIS SPREAD SHEET ENSURE YOU HAVE SET UP MULTI DATABASES AND IMPORTED THE LATEST ANNOTATION DB</t>
  </si>
  <si>
    <t>- for example:</t>
  </si>
  <si>
    <r>
      <t>2) In sheet '</t>
    </r>
    <r>
      <rPr>
        <b/>
        <sz val="11"/>
        <color indexed="8"/>
        <rFont val="Calibri"/>
        <family val="2"/>
      </rPr>
      <t>insert BARCODES</t>
    </r>
    <r>
      <rPr>
        <sz val="11"/>
        <color theme="1"/>
        <rFont val="Calibri"/>
        <family val="2"/>
      </rPr>
      <t>' insert barcodes of the slides to be used in column B, if duplicate slides have been entered you will be prompted</t>
    </r>
  </si>
  <si>
    <t>NEXT - insert slide barcodes</t>
  </si>
  <si>
    <t>THEN - create Batch</t>
  </si>
  <si>
    <t>FINALLY - copy and paste batch import file into notepad</t>
  </si>
  <si>
    <t>NEXT - view and print 96 well lab plan plan</t>
  </si>
  <si>
    <t>e.g. \\oracle\data\Users\Andrew\8x_data</t>
  </si>
  <si>
    <t>SUBARRAY</t>
  </si>
  <si>
    <t>DATADIR</t>
  </si>
  <si>
    <t>R01C01</t>
  </si>
  <si>
    <t>R02C01</t>
  </si>
  <si>
    <t>R03C01</t>
  </si>
  <si>
    <t>R04C01</t>
  </si>
  <si>
    <t>R05C01</t>
  </si>
  <si>
    <t>R06C01</t>
  </si>
  <si>
    <t>R07C01</t>
  </si>
  <si>
    <t>R08C01</t>
  </si>
  <si>
    <t>Subarray</t>
  </si>
  <si>
    <t>Preparation 96-well plate (MSA)</t>
  </si>
  <si>
    <t xml:space="preserve">the layout of samples in a 96 well plate </t>
  </si>
  <si>
    <t>the layout of samples on slides</t>
  </si>
  <si>
    <t>the creation of batch import files for use in BlueFuse Multi</t>
  </si>
  <si>
    <t>850K</t>
  </si>
  <si>
    <r>
      <t xml:space="preserve">4) The </t>
    </r>
    <r>
      <rPr>
        <b/>
        <sz val="11"/>
        <color indexed="8"/>
        <rFont val="Calibri"/>
        <family val="2"/>
      </rPr>
      <t>'96 well lab plan</t>
    </r>
    <r>
      <rPr>
        <sz val="11"/>
        <color theme="1"/>
        <rFont val="Calibri"/>
        <family val="2"/>
      </rPr>
      <t xml:space="preserve">' </t>
    </r>
    <r>
      <rPr>
        <sz val="11"/>
        <color theme="1"/>
        <rFont val="Calibri"/>
        <family val="2"/>
      </rPr>
      <t>sheet populates automatically, print sheet to use as a plan for lab work</t>
    </r>
  </si>
  <si>
    <t xml:space="preserve">- Unique sample ID's fill the 96 well plate </t>
  </si>
  <si>
    <r>
      <t xml:space="preserve">- Schematics of slides indicate where the samples go on each </t>
    </r>
    <r>
      <rPr>
        <b/>
        <sz val="11"/>
        <color indexed="10"/>
        <rFont val="Calibri"/>
        <family val="2"/>
      </rPr>
      <t>BeadArray</t>
    </r>
  </si>
  <si>
    <t>Date</t>
  </si>
  <si>
    <t>e.g. C:\DBprep\BeadArray</t>
  </si>
  <si>
    <t xml:space="preserve">ONLY COPY THE AREA CONTAINING TEXT FIELDS, </t>
  </si>
  <si>
    <t>DO NOT COPY EMPTY LINES, THIS WILL CAUSE BATCH IMPORT TO FAIL</t>
  </si>
  <si>
    <t>6) Create batch import file for the reference channels</t>
  </si>
  <si>
    <r>
      <t xml:space="preserve">7) Select and copy </t>
    </r>
    <r>
      <rPr>
        <sz val="11"/>
        <color indexed="10"/>
        <rFont val="Calibri"/>
        <family val="2"/>
      </rPr>
      <t>only the rows and columns containing text</t>
    </r>
    <r>
      <rPr>
        <sz val="11"/>
        <color theme="1"/>
        <rFont val="Calibri"/>
        <family val="2"/>
      </rPr>
      <t xml:space="preserve"> from '</t>
    </r>
    <r>
      <rPr>
        <b/>
        <sz val="11"/>
        <color indexed="8"/>
        <rFont val="Calibri"/>
        <family val="2"/>
      </rPr>
      <t>Batch Import File</t>
    </r>
    <r>
      <rPr>
        <sz val="11"/>
        <color theme="1"/>
        <rFont val="Calibri"/>
        <family val="2"/>
      </rPr>
      <t xml:space="preserve">' into notepad and save .txt file for batch importing into Multi </t>
    </r>
  </si>
  <si>
    <t>8) Batch import, process, and view sample profiles and reports in BlueFuse Multi</t>
  </si>
  <si>
    <t>CytoSNP-850K Lab Tracking Form</t>
  </si>
  <si>
    <t>Quantitate DNA</t>
  </si>
  <si>
    <t>Fragment DNA</t>
  </si>
  <si>
    <t>Precipitate DNA</t>
  </si>
  <si>
    <t>Resuspend DNA</t>
  </si>
  <si>
    <t>Hybridize DNA to BeadChip</t>
  </si>
  <si>
    <t>Wash BeadChip</t>
  </si>
  <si>
    <t>Extend and Stain BeadChip</t>
  </si>
  <si>
    <t>- insert the directory where the .gtc files will be located in the third yellow box.</t>
  </si>
  <si>
    <t>1. Directory where manifest files (.bpm), cluster files (.egt) and annotation DB are stored:</t>
  </si>
  <si>
    <t>2. Annotation DB</t>
  </si>
  <si>
    <t xml:space="preserve">- this directory location will appear in the DATADIR column of the batch import file. If left empty the .gtc files should be stored in the same location as the .egt and .bpm files. </t>
  </si>
  <si>
    <r>
      <t>- in '</t>
    </r>
    <r>
      <rPr>
        <b/>
        <sz val="11"/>
        <color indexed="8"/>
        <rFont val="Calibri"/>
        <family val="2"/>
      </rPr>
      <t>create BATCH</t>
    </r>
    <r>
      <rPr>
        <sz val="11"/>
        <color theme="1"/>
        <rFont val="Calibri"/>
        <family val="2"/>
      </rPr>
      <t>', type in directory path to the folder where the manifest files (.bpm), cluster files (.egt) and annotation database are located.</t>
    </r>
  </si>
  <si>
    <t xml:space="preserve">- there is the option to have the .gtc files in a different location to the other BeadArray files. This could be a location where the .gtc files are coming directly from the scanner. </t>
  </si>
  <si>
    <t>tracking the steps in the lab protocol</t>
  </si>
  <si>
    <t>RECORD and track the lab protocol steps</t>
  </si>
  <si>
    <t>Time</t>
  </si>
  <si>
    <t>Operator</t>
  </si>
  <si>
    <t>No. of samples</t>
  </si>
  <si>
    <t>Lot no.</t>
  </si>
  <si>
    <t>MA1 reagent</t>
  </si>
  <si>
    <t>MA2 reagent</t>
  </si>
  <si>
    <t>MSM reagent</t>
  </si>
  <si>
    <r>
      <t>Heatblock (37</t>
    </r>
    <r>
      <rPr>
        <sz val="11"/>
        <color indexed="8"/>
        <rFont val="Arial"/>
        <family val="2"/>
      </rPr>
      <t>°</t>
    </r>
    <r>
      <rPr>
        <sz val="11"/>
        <color theme="1"/>
        <rFont val="Calibri"/>
        <family val="2"/>
      </rPr>
      <t>C, 1 hour)</t>
    </r>
  </si>
  <si>
    <t>Hyb oven (37°C, 20-24 hour)</t>
  </si>
  <si>
    <t>start</t>
  </si>
  <si>
    <t>stop</t>
  </si>
  <si>
    <t>FMS reagent</t>
  </si>
  <si>
    <t>2-propanol</t>
  </si>
  <si>
    <t>Date opened</t>
  </si>
  <si>
    <t>PM1 reagent</t>
  </si>
  <si>
    <t>Comment</t>
  </si>
  <si>
    <t>Method/ comment</t>
  </si>
  <si>
    <r>
      <t>Heatblock (37</t>
    </r>
    <r>
      <rPr>
        <sz val="11"/>
        <color indexed="8"/>
        <rFont val="Arial"/>
        <family val="2"/>
      </rPr>
      <t>°</t>
    </r>
    <r>
      <rPr>
        <sz val="11"/>
        <color theme="1"/>
        <rFont val="Calibri"/>
        <family val="2"/>
      </rPr>
      <t>C, 5 min)</t>
    </r>
  </si>
  <si>
    <t>Air Dry (Room Temp, 1 hour)</t>
  </si>
  <si>
    <t>Incubate (4°C, 30 min)</t>
  </si>
  <si>
    <t>RA1 reagent</t>
  </si>
  <si>
    <t>Hyb oven (48°C, 1 hour)</t>
  </si>
  <si>
    <t>PB2 reagent</t>
  </si>
  <si>
    <r>
      <t>Heatblock (95</t>
    </r>
    <r>
      <rPr>
        <sz val="11"/>
        <color indexed="8"/>
        <rFont val="Arial"/>
        <family val="2"/>
      </rPr>
      <t>°</t>
    </r>
    <r>
      <rPr>
        <sz val="11"/>
        <color theme="1"/>
        <rFont val="Calibri"/>
        <family val="2"/>
      </rPr>
      <t>C, 20 min)</t>
    </r>
  </si>
  <si>
    <t>BeadChip loading see</t>
  </si>
  <si>
    <t>96 well lab plan</t>
  </si>
  <si>
    <t>PB1 reagent</t>
  </si>
  <si>
    <t>Chamber Rack Position Chart</t>
  </si>
  <si>
    <t>Row 1</t>
  </si>
  <si>
    <t>Enter BeadChip barcodes in the appropriate chamber rack position during the Xstain BeadChip step.</t>
  </si>
  <si>
    <t>Row 2</t>
  </si>
  <si>
    <t>Row 3</t>
  </si>
  <si>
    <t>XC1 reagent</t>
  </si>
  <si>
    <t>XC2 reagent</t>
  </si>
  <si>
    <t>TEM reagent</t>
  </si>
  <si>
    <t>XC3 reagent</t>
  </si>
  <si>
    <t>STM reagent</t>
  </si>
  <si>
    <t>STM temperature</t>
  </si>
  <si>
    <t>ATM reagent</t>
  </si>
  <si>
    <t>Lot nos.</t>
  </si>
  <si>
    <t>1-8</t>
  </si>
  <si>
    <t>9-16</t>
  </si>
  <si>
    <t>17-24</t>
  </si>
  <si>
    <t>XC4 reagent</t>
  </si>
  <si>
    <t>Scan BeadChip</t>
  </si>
  <si>
    <t>Scanner ID</t>
  </si>
  <si>
    <t>Image date</t>
  </si>
  <si>
    <t>Record the scanner ID and the image date for each BeadChip</t>
  </si>
  <si>
    <t>Fill form to record the steps of the laboratory protocol</t>
  </si>
  <si>
    <t>Hyb oven (48°C, 16-24 hour)</t>
  </si>
  <si>
    <t>CytoSNP-850K Lab Planner</t>
  </si>
  <si>
    <t>Document history</t>
  </si>
  <si>
    <t>Original creation</t>
  </si>
  <si>
    <t>2nd August 2013</t>
  </si>
  <si>
    <r>
      <rPr>
        <b/>
        <sz val="11"/>
        <rFont val="Calibri"/>
        <family val="2"/>
      </rPr>
      <t>BlueFuse Multi BeadArray Walkthrough</t>
    </r>
    <r>
      <rPr>
        <sz val="11"/>
        <color indexed="62"/>
        <rFont val="Calibri"/>
        <family val="2"/>
      </rPr>
      <t xml:space="preserve"> </t>
    </r>
    <r>
      <rPr>
        <sz val="11"/>
        <color theme="1"/>
        <rFont val="Calibri"/>
        <family val="2"/>
      </rPr>
      <t>available if required</t>
    </r>
  </si>
  <si>
    <t>Yellow boxes indicate Lab Planner fields which can be entered</t>
  </si>
  <si>
    <r>
      <t xml:space="preserve">5) Print the </t>
    </r>
    <r>
      <rPr>
        <b/>
        <sz val="11"/>
        <color indexed="8"/>
        <rFont val="Calibri"/>
        <family val="2"/>
      </rPr>
      <t>Lab Tracking Form</t>
    </r>
    <r>
      <rPr>
        <sz val="11"/>
        <color theme="1"/>
        <rFont val="Calibri"/>
        <family val="2"/>
      </rPr>
      <t xml:space="preserve"> for use in the lab to include lot numbers of reagents, and details of the lab procedure followed.</t>
    </r>
  </si>
  <si>
    <t>Part number</t>
  </si>
  <si>
    <t>15046995 Rev. A</t>
  </si>
  <si>
    <t>White boxes indicate fields in the Lab Tracking Form</t>
  </si>
  <si>
    <t>3. Directory where .gtc files are stored (if different from directory for other files). Enter the top level directory and BlueFuse Multi will locate sub folders for different BeadChips</t>
  </si>
  <si>
    <t>Make and Incubate DNA</t>
  </si>
  <si>
    <t>MSA1 plate barcode</t>
  </si>
  <si>
    <t>DNA plate barcode</t>
  </si>
  <si>
    <t xml:space="preserve">Add top off activity to </t>
  </si>
  <si>
    <r>
      <t>sampleID =</t>
    </r>
    <r>
      <rPr>
        <b/>
        <sz val="11"/>
        <color indexed="8"/>
        <rFont val="Calibri"/>
        <family val="2"/>
      </rPr>
      <t xml:space="preserve"> </t>
    </r>
    <r>
      <rPr>
        <sz val="11"/>
        <color theme="1"/>
        <rFont val="Calibri"/>
        <family val="2"/>
      </rPr>
      <t>sample identifier</t>
    </r>
  </si>
  <si>
    <r>
      <t xml:space="preserve">Keep description short to fit the </t>
    </r>
    <r>
      <rPr>
        <b/>
        <i/>
        <sz val="11"/>
        <color indexed="8"/>
        <rFont val="Calibri"/>
        <family val="2"/>
      </rPr>
      <t>96 well lab plan</t>
    </r>
  </si>
  <si>
    <t>Infinium Analysis Kit</t>
  </si>
  <si>
    <t xml:space="preserve">Lot no. </t>
  </si>
  <si>
    <t>BeadChip (box)</t>
  </si>
  <si>
    <t>Infinium Assay Kit Post.2 LMV</t>
  </si>
  <si>
    <t>Infinium Assay Kit Post.3 LV</t>
  </si>
  <si>
    <t>Infinium Assay Kit Post.4 LV</t>
  </si>
  <si>
    <t>Infinium HD Assay Kit Quad WG-Pre</t>
  </si>
  <si>
    <t>Infinium HD Assay Kit WG-Post.1 LV1</t>
  </si>
  <si>
    <t>15046995 Rev. B</t>
  </si>
  <si>
    <t>Concatenation of sample ID and description in the 96 plate layout. Updated fields in LTF. Updated DATADIR options.</t>
  </si>
  <si>
    <t>5th September 2013</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</si>
</sst>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E+00"/>
    <numFmt numFmtId="173" formatCode="0.0000E+00"/>
    <numFmt numFmtId="174" formatCode="0.00000E+00"/>
    <numFmt numFmtId="175" formatCode="0.000000E+00"/>
    <numFmt numFmtId="176" formatCode="0.0000000E+00"/>
    <numFmt numFmtId="177" formatCode="0.00000000E+00"/>
    <numFmt numFmtId="178" formatCode="0.000000000E+00"/>
    <numFmt numFmtId="179" formatCode="0.0000000000E+00"/>
    <numFmt numFmtId="180" formatCode="0.00000000000E+00"/>
    <numFmt numFmtId="181" formatCode="0.000000000000E+00"/>
    <numFmt numFmtId="182" formatCode="0.0000000000000E+00"/>
    <numFmt numFmtId="183" formatCode="0.00000000000000E+00"/>
    <numFmt numFmtId="184" formatCode="0.000000000000000E+00"/>
    <numFmt numFmtId="185" formatCode="0.0000000000000000E+00"/>
    <numFmt numFmtId="186" formatCode="0.00000000000000000E+00"/>
    <numFmt numFmtId="187" formatCode="[$-809]dd\ mmmm\ yyyy"/>
    <numFmt numFmtId="188" formatCode="0.0"/>
    <numFmt numFmtId="189" formatCode="&quot;Yes&quot;;&quot;Yes&quot;;&quot;No&quot;"/>
    <numFmt numFmtId="190" formatCode="&quot;True&quot;;&quot;True&quot;;&quot;False&quot;"/>
    <numFmt numFmtId="191" formatCode="&quot;On&quot;;&quot;On&quot;;&quot;Off&quot;"/>
    <numFmt numFmtId="192" formatCode="[$€-2]\ #,##0.00_);[Red]\([$€-2]\ #,##0.00\)"/>
  </numFmts>
  <fonts count="66">
    <font>
      <sz val="11"/>
      <color theme="1"/>
      <name val="Calibri"/>
      <family val="2"/>
    </font>
    <font>
      <sz val="11"/>
      <color indexed="8"/>
      <name val="Calibri"/>
      <family val="2"/>
    </font>
    <font>
      <b/>
      <sz val="12"/>
      <name val="Arial"/>
      <family val="2"/>
    </font>
    <font>
      <b/>
      <sz val="11"/>
      <color indexed="8"/>
      <name val="Calibri"/>
      <family val="2"/>
    </font>
    <font>
      <sz val="11"/>
      <color indexed="10"/>
      <name val="Calibri"/>
      <family val="2"/>
    </font>
    <font>
      <sz val="11"/>
      <color indexed="62"/>
      <name val="Calibri"/>
      <family val="2"/>
    </font>
    <font>
      <b/>
      <sz val="11"/>
      <color indexed="10"/>
      <name val="Calibri"/>
      <family val="2"/>
    </font>
    <font>
      <sz val="11"/>
      <color indexed="8"/>
      <name val="Arial"/>
      <family val="2"/>
    </font>
    <font>
      <b/>
      <sz val="11"/>
      <name val="Calibri"/>
      <family val="2"/>
    </font>
    <font>
      <b/>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name val="Calibri"/>
      <family val="2"/>
    </font>
    <font>
      <b/>
      <sz val="12"/>
      <color indexed="8"/>
      <name val="Calibri"/>
      <family val="2"/>
    </font>
    <font>
      <i/>
      <sz val="11"/>
      <color indexed="8"/>
      <name val="Calibri"/>
      <family val="2"/>
    </font>
    <font>
      <sz val="12"/>
      <name val="Calibri"/>
      <family val="2"/>
    </font>
    <font>
      <b/>
      <sz val="14"/>
      <color indexed="8"/>
      <name val="Calibri"/>
      <family val="2"/>
    </font>
    <font>
      <b/>
      <sz val="14"/>
      <color indexed="10"/>
      <name val="Calibri"/>
      <family val="2"/>
    </font>
    <font>
      <sz val="11"/>
      <color indexed="12"/>
      <name val="Calibri"/>
      <family val="2"/>
    </font>
    <font>
      <sz val="14"/>
      <name val="Calibri"/>
      <family val="2"/>
    </font>
    <font>
      <b/>
      <sz val="14"/>
      <name val="Calibri"/>
      <family val="2"/>
    </font>
    <font>
      <sz val="8"/>
      <name val="Calibri"/>
      <family val="2"/>
    </font>
    <font>
      <sz val="10"/>
      <color indexed="10"/>
      <name val="Calibri"/>
      <family val="2"/>
    </font>
    <font>
      <b/>
      <sz val="8"/>
      <color indexed="8"/>
      <name val="Arial"/>
      <family val="2"/>
    </font>
    <font>
      <sz val="8"/>
      <color indexed="8"/>
      <name val="Arial"/>
      <family val="2"/>
    </font>
    <font>
      <sz val="36"/>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i/>
      <sz val="11"/>
      <color theme="1"/>
      <name val="Calibri"/>
      <family val="2"/>
    </font>
    <font>
      <b/>
      <sz val="14"/>
      <color theme="1"/>
      <name val="Calibri"/>
      <family val="2"/>
    </font>
    <font>
      <b/>
      <sz val="11"/>
      <color rgb="FFFF0000"/>
      <name val="Calibri"/>
      <family val="2"/>
    </font>
    <font>
      <b/>
      <sz val="14"/>
      <color rgb="FFFF0000"/>
      <name val="Calibri"/>
      <family val="2"/>
    </font>
    <font>
      <sz val="11"/>
      <color theme="10"/>
      <name val="Calibri"/>
      <family val="2"/>
    </font>
    <font>
      <sz val="10"/>
      <color rgb="FFFF0000"/>
      <name val="Calibri"/>
      <family val="2"/>
    </font>
    <font>
      <b/>
      <sz val="8"/>
      <color theme="1"/>
      <name val="Arial"/>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border>
    <border>
      <left style="medium"/>
      <right style="medium"/>
      <top/>
      <bottom/>
    </border>
    <border>
      <left style="medium"/>
      <right style="medium"/>
      <top/>
      <bottom style="mediu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medium"/>
      <right style="medium"/>
      <top style="thin"/>
      <bottom style="medium"/>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38">
    <xf numFmtId="0" fontId="0" fillId="0" borderId="0" xfId="0" applyFont="1" applyAlignment="1">
      <alignment/>
    </xf>
    <xf numFmtId="0" fontId="55" fillId="0" borderId="0" xfId="0" applyFont="1" applyAlignment="1">
      <alignment/>
    </xf>
    <xf numFmtId="0" fontId="25" fillId="0" borderId="0" xfId="0" applyFont="1" applyAlignment="1">
      <alignment/>
    </xf>
    <xf numFmtId="0" fontId="25" fillId="0" borderId="0" xfId="0" applyFont="1" applyBorder="1" applyAlignment="1">
      <alignment/>
    </xf>
    <xf numFmtId="0" fontId="2" fillId="0" borderId="0" xfId="0" applyFont="1" applyAlignment="1">
      <alignment/>
    </xf>
    <xf numFmtId="0" fontId="2" fillId="0" borderId="0" xfId="0" applyFont="1" applyBorder="1" applyAlignment="1">
      <alignment/>
    </xf>
    <xf numFmtId="0" fontId="25" fillId="0" borderId="0" xfId="0" applyFont="1" applyAlignment="1">
      <alignment horizontal="center"/>
    </xf>
    <xf numFmtId="0" fontId="57" fillId="0" borderId="0" xfId="0" applyFont="1" applyAlignment="1">
      <alignment/>
    </xf>
    <xf numFmtId="0" fontId="58" fillId="0" borderId="0" xfId="0" applyFont="1" applyAlignment="1">
      <alignment/>
    </xf>
    <xf numFmtId="0" fontId="28" fillId="0" borderId="0" xfId="0" applyFont="1" applyAlignment="1">
      <alignment/>
    </xf>
    <xf numFmtId="0" fontId="0" fillId="0" borderId="0" xfId="0" applyAlignment="1" quotePrefix="1">
      <alignment/>
    </xf>
    <xf numFmtId="0" fontId="59" fillId="0" borderId="0" xfId="0" applyFont="1" applyAlignment="1">
      <alignment/>
    </xf>
    <xf numFmtId="0" fontId="55" fillId="0" borderId="0" xfId="0" applyFont="1" applyAlignment="1">
      <alignment horizontal="right"/>
    </xf>
    <xf numFmtId="0" fontId="60" fillId="0" borderId="0" xfId="0" applyFont="1" applyAlignment="1">
      <alignment/>
    </xf>
    <xf numFmtId="1" fontId="0" fillId="0" borderId="0" xfId="0" applyNumberFormat="1" applyAlignment="1">
      <alignment/>
    </xf>
    <xf numFmtId="0" fontId="28" fillId="0" borderId="0" xfId="0" applyFont="1" applyAlignment="1">
      <alignment horizontal="center"/>
    </xf>
    <xf numFmtId="1" fontId="39" fillId="33" borderId="0" xfId="0" applyNumberFormat="1" applyFont="1" applyFill="1" applyAlignment="1">
      <alignment/>
    </xf>
    <xf numFmtId="0" fontId="0" fillId="34" borderId="10" xfId="0" applyFill="1" applyBorder="1" applyAlignment="1" applyProtection="1">
      <alignment/>
      <protection locked="0"/>
    </xf>
    <xf numFmtId="0" fontId="0" fillId="34" borderId="11" xfId="0" applyFill="1" applyBorder="1" applyAlignment="1" applyProtection="1">
      <alignment/>
      <protection locked="0"/>
    </xf>
    <xf numFmtId="0" fontId="39" fillId="33" borderId="0" xfId="0" applyFont="1" applyFill="1" applyAlignment="1">
      <alignment/>
    </xf>
    <xf numFmtId="0" fontId="25" fillId="0" borderId="0" xfId="0" applyFont="1" applyBorder="1" applyAlignment="1">
      <alignment horizontal="center"/>
    </xf>
    <xf numFmtId="0" fontId="8" fillId="0" borderId="0" xfId="0" applyFont="1" applyAlignment="1">
      <alignment/>
    </xf>
    <xf numFmtId="188" fontId="25" fillId="0" borderId="0" xfId="0" applyNumberFormat="1" applyFont="1" applyAlignment="1">
      <alignment horizontal="right"/>
    </xf>
    <xf numFmtId="188" fontId="25" fillId="0" borderId="0" xfId="0" applyNumberFormat="1" applyFont="1" applyAlignment="1" quotePrefix="1">
      <alignment horizontal="right"/>
    </xf>
    <xf numFmtId="1" fontId="39" fillId="0" borderId="0" xfId="0" applyNumberFormat="1" applyFont="1" applyFill="1" applyAlignment="1">
      <alignment/>
    </xf>
    <xf numFmtId="0" fontId="61" fillId="0" borderId="0" xfId="0" applyFont="1" applyAlignment="1">
      <alignment/>
    </xf>
    <xf numFmtId="0" fontId="49" fillId="0" borderId="0" xfId="53" applyAlignment="1" applyProtection="1">
      <alignment/>
      <protection locked="0"/>
    </xf>
    <xf numFmtId="0" fontId="62" fillId="34" borderId="12" xfId="53" applyNumberFormat="1" applyFont="1" applyFill="1" applyBorder="1" applyAlignment="1" applyProtection="1">
      <alignment/>
      <protection locked="0"/>
    </xf>
    <xf numFmtId="0" fontId="56" fillId="0" borderId="0" xfId="0" applyFont="1" applyAlignment="1">
      <alignment/>
    </xf>
    <xf numFmtId="1" fontId="0" fillId="34" borderId="12" xfId="0" applyNumberFormat="1" applyFill="1" applyBorder="1" applyAlignment="1" applyProtection="1">
      <alignment/>
      <protection locked="0"/>
    </xf>
    <xf numFmtId="1" fontId="0" fillId="34" borderId="13" xfId="0" applyNumberFormat="1" applyFill="1" applyBorder="1" applyAlignment="1" applyProtection="1">
      <alignment/>
      <protection locked="0"/>
    </xf>
    <xf numFmtId="1" fontId="0" fillId="34" borderId="14" xfId="0" applyNumberFormat="1" applyFill="1" applyBorder="1" applyAlignment="1" applyProtection="1">
      <alignment/>
      <protection locked="0"/>
    </xf>
    <xf numFmtId="0" fontId="28" fillId="2" borderId="15" xfId="48" applyFont="1" applyFill="1" applyBorder="1" applyAlignment="1">
      <alignment wrapText="1"/>
    </xf>
    <xf numFmtId="0" fontId="28" fillId="14" borderId="15" xfId="48" applyFont="1" applyFill="1" applyBorder="1" applyAlignment="1">
      <alignment wrapText="1"/>
    </xf>
    <xf numFmtId="0" fontId="28" fillId="19" borderId="15" xfId="48" applyFont="1" applyFill="1" applyBorder="1" applyAlignment="1">
      <alignment wrapText="1"/>
    </xf>
    <xf numFmtId="0" fontId="28" fillId="7" borderId="15" xfId="48" applyFont="1" applyFill="1" applyBorder="1" applyAlignment="1">
      <alignment wrapText="1"/>
    </xf>
    <xf numFmtId="0" fontId="28" fillId="16" borderId="15" xfId="48" applyFont="1" applyFill="1" applyBorder="1" applyAlignment="1">
      <alignment wrapText="1"/>
    </xf>
    <xf numFmtId="0" fontId="28" fillId="4" borderId="15" xfId="48" applyFont="1" applyFill="1" applyBorder="1" applyAlignment="1">
      <alignment wrapText="1"/>
    </xf>
    <xf numFmtId="0" fontId="28" fillId="35" borderId="15" xfId="48" applyFont="1" applyFill="1" applyBorder="1" applyAlignment="1">
      <alignment wrapText="1"/>
    </xf>
    <xf numFmtId="0" fontId="28" fillId="36" borderId="15" xfId="48" applyFont="1" applyFill="1" applyBorder="1" applyAlignment="1">
      <alignment wrapText="1"/>
    </xf>
    <xf numFmtId="0" fontId="25" fillId="0" borderId="0" xfId="0" applyFont="1" applyFill="1" applyBorder="1" applyAlignment="1">
      <alignment/>
    </xf>
    <xf numFmtId="0" fontId="25" fillId="0" borderId="0" xfId="0" applyFont="1" applyFill="1" applyBorder="1" applyAlignment="1">
      <alignment horizontal="center"/>
    </xf>
    <xf numFmtId="0" fontId="32" fillId="0" borderId="0" xfId="0" applyFont="1" applyBorder="1" applyAlignment="1">
      <alignment horizontal="center"/>
    </xf>
    <xf numFmtId="0" fontId="33" fillId="0" borderId="0" xfId="0" applyFont="1" applyBorder="1" applyAlignment="1">
      <alignment/>
    </xf>
    <xf numFmtId="0" fontId="33" fillId="0" borderId="0" xfId="0" applyFont="1" applyBorder="1" applyAlignment="1">
      <alignment horizontal="center"/>
    </xf>
    <xf numFmtId="188" fontId="32" fillId="0" borderId="0" xfId="0" applyNumberFormat="1" applyFont="1" applyBorder="1" applyAlignment="1">
      <alignment horizontal="right"/>
    </xf>
    <xf numFmtId="188" fontId="32" fillId="0" borderId="0" xfId="0" applyNumberFormat="1" applyFont="1" applyBorder="1" applyAlignment="1" quotePrefix="1">
      <alignment horizontal="right"/>
    </xf>
    <xf numFmtId="0" fontId="8" fillId="0" borderId="0" xfId="0" applyFont="1" applyFill="1" applyBorder="1" applyAlignment="1">
      <alignment horizontal="center"/>
    </xf>
    <xf numFmtId="0" fontId="0" fillId="0" borderId="0" xfId="0" applyAlignment="1">
      <alignment horizontal="center"/>
    </xf>
    <xf numFmtId="14" fontId="34" fillId="0" borderId="0" xfId="0" applyNumberFormat="1" applyFont="1" applyFill="1" applyBorder="1" applyAlignment="1" applyProtection="1">
      <alignment/>
      <protection/>
    </xf>
    <xf numFmtId="0" fontId="25" fillId="0" borderId="0" xfId="0" applyFont="1" applyAlignment="1" applyProtection="1">
      <alignment/>
      <protection/>
    </xf>
    <xf numFmtId="0" fontId="8" fillId="0" borderId="0" xfId="0" applyFont="1" applyAlignment="1" applyProtection="1">
      <alignment/>
      <protection/>
    </xf>
    <xf numFmtId="0" fontId="0" fillId="0" borderId="0" xfId="0" applyBorder="1" applyAlignment="1" applyProtection="1">
      <alignment vertical="top" wrapText="1"/>
      <protection/>
    </xf>
    <xf numFmtId="0" fontId="63" fillId="0" borderId="0" xfId="0" applyFont="1" applyAlignment="1">
      <alignment/>
    </xf>
    <xf numFmtId="0" fontId="0" fillId="34" borderId="16" xfId="0" applyFill="1" applyBorder="1" applyAlignment="1" applyProtection="1">
      <alignment/>
      <protection locked="0"/>
    </xf>
    <xf numFmtId="0" fontId="0" fillId="34" borderId="17" xfId="0" applyFill="1" applyBorder="1" applyAlignment="1" applyProtection="1">
      <alignment/>
      <protection locked="0"/>
    </xf>
    <xf numFmtId="0" fontId="0" fillId="34" borderId="18" xfId="0" applyFill="1" applyBorder="1" applyAlignment="1" applyProtection="1">
      <alignment/>
      <protection locked="0"/>
    </xf>
    <xf numFmtId="0" fontId="0" fillId="34" borderId="19" xfId="0" applyFill="1" applyBorder="1" applyAlignment="1" applyProtection="1">
      <alignment/>
      <protection locked="0"/>
    </xf>
    <xf numFmtId="0" fontId="0" fillId="34" borderId="20" xfId="0" applyFill="1" applyBorder="1" applyAlignment="1" applyProtection="1">
      <alignment/>
      <protection locked="0"/>
    </xf>
    <xf numFmtId="0" fontId="0" fillId="34" borderId="21" xfId="0" applyFill="1" applyBorder="1" applyAlignment="1" applyProtection="1">
      <alignment/>
      <protection locked="0"/>
    </xf>
    <xf numFmtId="0" fontId="0" fillId="0" borderId="0" xfId="0" applyFill="1" applyAlignment="1" applyProtection="1">
      <alignment/>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14" fontId="25" fillId="34" borderId="22" xfId="0" applyNumberFormat="1" applyFont="1" applyFill="1" applyBorder="1" applyAlignment="1" applyProtection="1">
      <alignment/>
      <protection locked="0"/>
    </xf>
    <xf numFmtId="0" fontId="0" fillId="0" borderId="0" xfId="0" applyFill="1" applyBorder="1" applyAlignment="1" applyProtection="1">
      <alignment/>
      <protection locked="0"/>
    </xf>
    <xf numFmtId="0" fontId="0" fillId="0" borderId="0" xfId="0" applyFill="1" applyBorder="1" applyAlignment="1">
      <alignment/>
    </xf>
    <xf numFmtId="0" fontId="58" fillId="0" borderId="0" xfId="0" applyFont="1" applyFill="1" applyBorder="1" applyAlignment="1">
      <alignment/>
    </xf>
    <xf numFmtId="0" fontId="0" fillId="0" borderId="0" xfId="0" applyBorder="1" applyAlignment="1">
      <alignment horizontal="left" wrapText="1"/>
    </xf>
    <xf numFmtId="0" fontId="55" fillId="0" borderId="0" xfId="0" applyFont="1" applyFill="1" applyAlignment="1" applyProtection="1">
      <alignment/>
      <protection/>
    </xf>
    <xf numFmtId="0" fontId="55"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55" fillId="0" borderId="23" xfId="0" applyFont="1" applyFill="1" applyBorder="1" applyAlignment="1" applyProtection="1">
      <alignment/>
      <protection/>
    </xf>
    <xf numFmtId="0" fontId="0" fillId="0" borderId="23" xfId="0" applyFill="1" applyBorder="1" applyAlignment="1" applyProtection="1">
      <alignment/>
      <protection/>
    </xf>
    <xf numFmtId="0" fontId="0" fillId="0" borderId="0" xfId="0" applyFill="1" applyBorder="1" applyAlignment="1" applyProtection="1">
      <alignment vertical="top"/>
      <protection/>
    </xf>
    <xf numFmtId="0" fontId="0" fillId="0" borderId="24" xfId="0" applyFill="1" applyBorder="1" applyAlignment="1" applyProtection="1">
      <alignment horizontal="left" vertical="top"/>
      <protection locked="0"/>
    </xf>
    <xf numFmtId="0" fontId="0" fillId="0" borderId="25" xfId="0" applyFill="1" applyBorder="1" applyAlignment="1" applyProtection="1">
      <alignment horizontal="left" vertical="top"/>
      <protection locked="0"/>
    </xf>
    <xf numFmtId="0" fontId="0" fillId="0" borderId="15" xfId="0" applyFill="1" applyBorder="1" applyAlignment="1" applyProtection="1">
      <alignment/>
      <protection locked="0"/>
    </xf>
    <xf numFmtId="0" fontId="49" fillId="0" borderId="0" xfId="53" applyFill="1" applyAlignment="1" applyProtection="1">
      <alignment/>
      <protection/>
    </xf>
    <xf numFmtId="0" fontId="0" fillId="0" borderId="0" xfId="0" applyFill="1" applyAlignment="1" applyProtection="1">
      <alignment horizontal="right"/>
      <protection/>
    </xf>
    <xf numFmtId="2" fontId="0" fillId="0" borderId="0" xfId="0" applyNumberFormat="1" applyFill="1" applyAlignment="1" applyProtection="1" quotePrefix="1">
      <alignment/>
      <protection/>
    </xf>
    <xf numFmtId="0" fontId="0" fillId="0" borderId="0" xfId="0" applyFill="1" applyAlignment="1" applyProtection="1" quotePrefix="1">
      <alignment/>
      <protection/>
    </xf>
    <xf numFmtId="0" fontId="0" fillId="0" borderId="0" xfId="0" applyFill="1" applyAlignment="1" applyProtection="1">
      <alignment horizontal="left"/>
      <protection/>
    </xf>
    <xf numFmtId="0" fontId="64" fillId="0" borderId="0" xfId="0" applyFont="1" applyAlignment="1">
      <alignment/>
    </xf>
    <xf numFmtId="0" fontId="65" fillId="0" borderId="0" xfId="0" applyFont="1" applyAlignment="1">
      <alignment/>
    </xf>
    <xf numFmtId="188" fontId="65" fillId="0" borderId="0" xfId="0" applyNumberFormat="1" applyFont="1" applyAlignment="1">
      <alignment/>
    </xf>
    <xf numFmtId="0" fontId="0" fillId="0" borderId="0" xfId="0" applyFont="1" applyAlignment="1">
      <alignment/>
    </xf>
    <xf numFmtId="0" fontId="65" fillId="0" borderId="0" xfId="0" applyFont="1" applyAlignment="1" quotePrefix="1">
      <alignment/>
    </xf>
    <xf numFmtId="0" fontId="0" fillId="34" borderId="26" xfId="0" applyFill="1" applyBorder="1" applyAlignment="1" applyProtection="1">
      <alignment/>
      <protection locked="0"/>
    </xf>
    <xf numFmtId="0" fontId="0" fillId="34" borderId="22" xfId="0" applyFill="1" applyBorder="1" applyAlignment="1" applyProtection="1">
      <alignment/>
      <protection locked="0"/>
    </xf>
    <xf numFmtId="0" fontId="0" fillId="0" borderId="0" xfId="0" applyAlignment="1" applyProtection="1">
      <alignment/>
      <protection/>
    </xf>
    <xf numFmtId="0" fontId="0" fillId="0" borderId="0" xfId="0" applyFill="1" applyBorder="1" applyAlignment="1" applyProtection="1">
      <alignment horizontal="left" vertical="top"/>
      <protection locked="0"/>
    </xf>
    <xf numFmtId="0" fontId="0" fillId="0" borderId="27" xfId="0" applyFont="1" applyFill="1" applyBorder="1" applyAlignment="1" applyProtection="1">
      <alignment/>
      <protection/>
    </xf>
    <xf numFmtId="0" fontId="25" fillId="14" borderId="24" xfId="48" applyFont="1" applyFill="1" applyBorder="1" applyAlignment="1">
      <alignment horizontal="center"/>
    </xf>
    <xf numFmtId="0" fontId="25" fillId="14" borderId="25" xfId="48" applyFont="1" applyFill="1" applyBorder="1" applyAlignment="1">
      <alignment horizontal="center"/>
    </xf>
    <xf numFmtId="0" fontId="25" fillId="2" borderId="24" xfId="39" applyFont="1" applyFill="1" applyBorder="1" applyAlignment="1">
      <alignment horizontal="center"/>
    </xf>
    <xf numFmtId="0" fontId="25" fillId="2" borderId="25" xfId="39" applyFont="1" applyFill="1" applyBorder="1" applyAlignment="1">
      <alignment horizontal="center"/>
    </xf>
    <xf numFmtId="0" fontId="25" fillId="19" borderId="24" xfId="0" applyFont="1" applyFill="1" applyBorder="1" applyAlignment="1">
      <alignment horizontal="center"/>
    </xf>
    <xf numFmtId="0" fontId="25" fillId="19" borderId="25" xfId="0" applyFont="1" applyFill="1" applyBorder="1" applyAlignment="1">
      <alignment horizontal="center"/>
    </xf>
    <xf numFmtId="0" fontId="25" fillId="7" borderId="24" xfId="0" applyFont="1" applyFill="1" applyBorder="1" applyAlignment="1">
      <alignment horizontal="center"/>
    </xf>
    <xf numFmtId="0" fontId="25" fillId="7" borderId="25" xfId="0" applyFont="1" applyFill="1" applyBorder="1" applyAlignment="1">
      <alignment horizontal="center"/>
    </xf>
    <xf numFmtId="0" fontId="25" fillId="16" borderId="24" xfId="48" applyFont="1" applyFill="1" applyBorder="1" applyAlignment="1">
      <alignment horizontal="center"/>
    </xf>
    <xf numFmtId="0" fontId="25" fillId="16" borderId="25" xfId="48" applyFont="1" applyFill="1" applyBorder="1" applyAlignment="1">
      <alignment horizontal="center"/>
    </xf>
    <xf numFmtId="0" fontId="25" fillId="4" borderId="24" xfId="39" applyFont="1" applyFill="1" applyBorder="1" applyAlignment="1">
      <alignment horizontal="center"/>
    </xf>
    <xf numFmtId="0" fontId="25" fillId="4" borderId="25" xfId="39" applyFont="1" applyFill="1" applyBorder="1" applyAlignment="1">
      <alignment horizontal="center"/>
    </xf>
    <xf numFmtId="0" fontId="25" fillId="35" borderId="24" xfId="0" applyFont="1" applyFill="1" applyBorder="1" applyAlignment="1">
      <alignment horizontal="center"/>
    </xf>
    <xf numFmtId="0" fontId="25" fillId="35" borderId="25" xfId="0" applyFont="1" applyFill="1" applyBorder="1" applyAlignment="1">
      <alignment horizontal="center"/>
    </xf>
    <xf numFmtId="0" fontId="25" fillId="36" borderId="24" xfId="0" applyFont="1" applyFill="1" applyBorder="1" applyAlignment="1">
      <alignment horizontal="center"/>
    </xf>
    <xf numFmtId="0" fontId="25" fillId="36" borderId="25" xfId="0" applyFont="1" applyFill="1" applyBorder="1" applyAlignment="1">
      <alignment horizontal="center"/>
    </xf>
    <xf numFmtId="0" fontId="25" fillId="34" borderId="10" xfId="0" applyFont="1" applyFill="1"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24" xfId="0" applyFont="1" applyFill="1" applyBorder="1" applyAlignment="1" applyProtection="1">
      <alignment horizontal="left" vertical="top"/>
      <protection locked="0"/>
    </xf>
    <xf numFmtId="0" fontId="0" fillId="0" borderId="25" xfId="0" applyFont="1" applyFill="1" applyBorder="1" applyAlignment="1" applyProtection="1">
      <alignment horizontal="left" vertical="top"/>
      <protection locked="0"/>
    </xf>
    <xf numFmtId="0" fontId="0" fillId="0" borderId="24" xfId="0" applyFill="1" applyBorder="1" applyAlignment="1" applyProtection="1">
      <alignment horizontal="left" vertical="top"/>
      <protection locked="0"/>
    </xf>
    <xf numFmtId="0" fontId="0" fillId="0" borderId="25" xfId="0" applyFill="1" applyBorder="1" applyAlignment="1" applyProtection="1">
      <alignment horizontal="left" vertical="top"/>
      <protection locked="0"/>
    </xf>
    <xf numFmtId="0" fontId="0" fillId="0" borderId="19" xfId="0" applyFill="1" applyBorder="1" applyAlignment="1" applyProtection="1">
      <alignment horizontal="left" vertical="top" wrapText="1"/>
      <protection/>
    </xf>
    <xf numFmtId="0" fontId="0" fillId="0" borderId="16" xfId="0" applyFill="1" applyBorder="1" applyAlignment="1" applyProtection="1">
      <alignment horizontal="left" vertical="top" wrapText="1"/>
      <protection locked="0"/>
    </xf>
    <xf numFmtId="0" fontId="0" fillId="0" borderId="23" xfId="0" applyFill="1" applyBorder="1" applyAlignment="1" applyProtection="1">
      <alignment horizontal="left" vertical="top" wrapText="1"/>
      <protection locked="0"/>
    </xf>
    <xf numFmtId="0" fontId="0" fillId="0" borderId="17" xfId="0"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0" borderId="27" xfId="0"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0" fillId="0" borderId="15" xfId="0" applyFill="1" applyBorder="1" applyAlignment="1" applyProtection="1">
      <alignment horizontal="left" vertical="top"/>
      <protection locked="0"/>
    </xf>
    <xf numFmtId="0" fontId="0" fillId="0" borderId="24" xfId="0" applyFill="1" applyBorder="1" applyAlignment="1" applyProtection="1">
      <alignment horizontal="left"/>
      <protection locked="0"/>
    </xf>
    <xf numFmtId="0" fontId="0" fillId="0" borderId="25" xfId="0" applyFill="1" applyBorder="1" applyAlignment="1" applyProtection="1">
      <alignment horizontal="left"/>
      <protection locked="0"/>
    </xf>
    <xf numFmtId="0" fontId="0" fillId="0" borderId="15" xfId="0" applyFill="1" applyBorder="1" applyAlignment="1" applyProtection="1">
      <alignment horizontal="left"/>
      <protection locked="0"/>
    </xf>
    <xf numFmtId="0" fontId="0" fillId="0" borderId="15" xfId="0" applyFill="1" applyBorder="1" applyAlignment="1" applyProtection="1">
      <alignment horizontal="center" vertical="top"/>
      <protection locked="0"/>
    </xf>
    <xf numFmtId="0" fontId="0" fillId="0" borderId="16" xfId="0" applyFill="1" applyBorder="1" applyAlignment="1" applyProtection="1">
      <alignment horizontal="left" wrapText="1"/>
      <protection locked="0"/>
    </xf>
    <xf numFmtId="0" fontId="0" fillId="0" borderId="23" xfId="0" applyFill="1" applyBorder="1" applyAlignment="1" applyProtection="1">
      <alignment horizontal="left" wrapText="1"/>
      <protection locked="0"/>
    </xf>
    <xf numFmtId="0" fontId="0" fillId="0" borderId="17" xfId="0" applyFill="1" applyBorder="1" applyAlignment="1" applyProtection="1">
      <alignment horizontal="left" wrapText="1"/>
      <protection locked="0"/>
    </xf>
    <xf numFmtId="0" fontId="0" fillId="0" borderId="20" xfId="0" applyFill="1" applyBorder="1" applyAlignment="1" applyProtection="1">
      <alignment horizontal="left" wrapText="1"/>
      <protection locked="0"/>
    </xf>
    <xf numFmtId="0" fontId="0" fillId="0" borderId="27" xfId="0" applyFill="1" applyBorder="1" applyAlignment="1" applyProtection="1">
      <alignment horizontal="left" wrapText="1"/>
      <protection locked="0"/>
    </xf>
    <xf numFmtId="0" fontId="0" fillId="0" borderId="21" xfId="0" applyFill="1" applyBorder="1" applyAlignment="1" applyProtection="1">
      <alignment horizontal="left" wrapText="1"/>
      <protection locked="0"/>
    </xf>
    <xf numFmtId="0" fontId="0" fillId="0" borderId="0" xfId="0"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15</xdr:row>
      <xdr:rowOff>123825</xdr:rowOff>
    </xdr:from>
    <xdr:to>
      <xdr:col>3</xdr:col>
      <xdr:colOff>114300</xdr:colOff>
      <xdr:row>33</xdr:row>
      <xdr:rowOff>123825</xdr:rowOff>
    </xdr:to>
    <xdr:sp>
      <xdr:nvSpPr>
        <xdr:cNvPr id="1" name="Rectangle 39"/>
        <xdr:cNvSpPr>
          <a:spLocks/>
        </xdr:cNvSpPr>
      </xdr:nvSpPr>
      <xdr:spPr>
        <a:xfrm>
          <a:off x="581025" y="4524375"/>
          <a:ext cx="2409825" cy="4238625"/>
        </a:xfrm>
        <a:prstGeom prst="rect">
          <a:avLst/>
        </a:prstGeom>
        <a:no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4</xdr:col>
      <xdr:colOff>914400</xdr:colOff>
      <xdr:row>12</xdr:row>
      <xdr:rowOff>133350</xdr:rowOff>
    </xdr:from>
    <xdr:ext cx="409575" cy="647700"/>
    <xdr:sp>
      <xdr:nvSpPr>
        <xdr:cNvPr id="2" name="TextBox 72"/>
        <xdr:cNvSpPr txBox="1">
          <a:spLocks noChangeArrowheads="1"/>
        </xdr:cNvSpPr>
      </xdr:nvSpPr>
      <xdr:spPr>
        <a:xfrm>
          <a:off x="4876800" y="3933825"/>
          <a:ext cx="409575" cy="647700"/>
        </a:xfrm>
        <a:prstGeom prst="rect">
          <a:avLst/>
        </a:prstGeom>
        <a:noFill/>
        <a:ln w="9525" cmpd="sng">
          <a:noFill/>
        </a:ln>
      </xdr:spPr>
      <xdr:txBody>
        <a:bodyPr vertOverflow="clip" wrap="square">
          <a:spAutoFit/>
        </a:bodyPr>
        <a:p>
          <a:pPr algn="l">
            <a:defRPr/>
          </a:pPr>
          <a:r>
            <a:rPr lang="en-US" cap="none" sz="3600" b="0" i="0" u="none" baseline="0">
              <a:solidFill>
                <a:srgbClr val="000000"/>
              </a:solidFill>
              <a:latin typeface="Calibri"/>
              <a:ea typeface="Calibri"/>
              <a:cs typeface="Calibri"/>
            </a:rPr>
            <a:t>2</a:t>
          </a:r>
        </a:p>
      </xdr:txBody>
    </xdr:sp>
    <xdr:clientData/>
  </xdr:oneCellAnchor>
  <xdr:oneCellAnchor>
    <xdr:from>
      <xdr:col>7</xdr:col>
      <xdr:colOff>885825</xdr:colOff>
      <xdr:row>12</xdr:row>
      <xdr:rowOff>133350</xdr:rowOff>
    </xdr:from>
    <xdr:ext cx="419100" cy="647700"/>
    <xdr:sp>
      <xdr:nvSpPr>
        <xdr:cNvPr id="3" name="TextBox 73"/>
        <xdr:cNvSpPr txBox="1">
          <a:spLocks noChangeArrowheads="1"/>
        </xdr:cNvSpPr>
      </xdr:nvSpPr>
      <xdr:spPr>
        <a:xfrm>
          <a:off x="8105775" y="3933825"/>
          <a:ext cx="419100" cy="647700"/>
        </a:xfrm>
        <a:prstGeom prst="rect">
          <a:avLst/>
        </a:prstGeom>
        <a:noFill/>
        <a:ln w="9525" cmpd="sng">
          <a:noFill/>
        </a:ln>
      </xdr:spPr>
      <xdr:txBody>
        <a:bodyPr vertOverflow="clip" wrap="square">
          <a:spAutoFit/>
        </a:bodyPr>
        <a:p>
          <a:pPr algn="l">
            <a:defRPr/>
          </a:pPr>
          <a:r>
            <a:rPr lang="en-US" cap="none" sz="3600" b="0" i="0" u="none" baseline="0">
              <a:solidFill>
                <a:srgbClr val="000000"/>
              </a:solidFill>
              <a:latin typeface="Calibri"/>
              <a:ea typeface="Calibri"/>
              <a:cs typeface="Calibri"/>
            </a:rPr>
            <a:t>3</a:t>
          </a:r>
        </a:p>
      </xdr:txBody>
    </xdr:sp>
    <xdr:clientData/>
  </xdr:oneCellAnchor>
  <xdr:oneCellAnchor>
    <xdr:from>
      <xdr:col>10</xdr:col>
      <xdr:colOff>866775</xdr:colOff>
      <xdr:row>12</xdr:row>
      <xdr:rowOff>133350</xdr:rowOff>
    </xdr:from>
    <xdr:ext cx="419100" cy="647700"/>
    <xdr:sp>
      <xdr:nvSpPr>
        <xdr:cNvPr id="4" name="TextBox 76"/>
        <xdr:cNvSpPr txBox="1">
          <a:spLocks noChangeArrowheads="1"/>
        </xdr:cNvSpPr>
      </xdr:nvSpPr>
      <xdr:spPr>
        <a:xfrm>
          <a:off x="11344275" y="3933825"/>
          <a:ext cx="419100" cy="647700"/>
        </a:xfrm>
        <a:prstGeom prst="rect">
          <a:avLst/>
        </a:prstGeom>
        <a:noFill/>
        <a:ln w="9525" cmpd="sng">
          <a:noFill/>
        </a:ln>
      </xdr:spPr>
      <xdr:txBody>
        <a:bodyPr vertOverflow="clip" wrap="square">
          <a:spAutoFit/>
        </a:bodyPr>
        <a:p>
          <a:pPr algn="l">
            <a:defRPr/>
          </a:pPr>
          <a:r>
            <a:rPr lang="en-US" cap="none" sz="3600" b="0" i="0" u="none" baseline="0">
              <a:solidFill>
                <a:srgbClr val="000000"/>
              </a:solidFill>
              <a:latin typeface="Calibri"/>
              <a:ea typeface="Calibri"/>
              <a:cs typeface="Calibri"/>
            </a:rPr>
            <a:t>4</a:t>
          </a:r>
        </a:p>
      </xdr:txBody>
    </xdr:sp>
    <xdr:clientData/>
  </xdr:oneCellAnchor>
  <xdr:oneCellAnchor>
    <xdr:from>
      <xdr:col>1</xdr:col>
      <xdr:colOff>885825</xdr:colOff>
      <xdr:row>12</xdr:row>
      <xdr:rowOff>133350</xdr:rowOff>
    </xdr:from>
    <xdr:ext cx="419100" cy="647700"/>
    <xdr:sp>
      <xdr:nvSpPr>
        <xdr:cNvPr id="5" name="TextBox 77"/>
        <xdr:cNvSpPr txBox="1">
          <a:spLocks noChangeArrowheads="1"/>
        </xdr:cNvSpPr>
      </xdr:nvSpPr>
      <xdr:spPr>
        <a:xfrm>
          <a:off x="1590675" y="3933825"/>
          <a:ext cx="419100" cy="647700"/>
        </a:xfrm>
        <a:prstGeom prst="rect">
          <a:avLst/>
        </a:prstGeom>
        <a:noFill/>
        <a:ln w="9525" cmpd="sng">
          <a:noFill/>
        </a:ln>
      </xdr:spPr>
      <xdr:txBody>
        <a:bodyPr vertOverflow="clip" wrap="square">
          <a:spAutoFit/>
        </a:bodyPr>
        <a:p>
          <a:pPr algn="l">
            <a:defRPr/>
          </a:pPr>
          <a:r>
            <a:rPr lang="en-US" cap="none" sz="3600" b="0" i="0" u="none" baseline="0">
              <a:solidFill>
                <a:srgbClr val="000000"/>
              </a:solidFill>
              <a:latin typeface="Calibri"/>
              <a:ea typeface="Calibri"/>
              <a:cs typeface="Calibri"/>
            </a:rPr>
            <a:t>1</a:t>
          </a:r>
        </a:p>
      </xdr:txBody>
    </xdr:sp>
    <xdr:clientData/>
  </xdr:oneCellAnchor>
  <xdr:twoCellAnchor>
    <xdr:from>
      <xdr:col>3</xdr:col>
      <xdr:colOff>990600</xdr:colOff>
      <xdr:row>15</xdr:row>
      <xdr:rowOff>123825</xdr:rowOff>
    </xdr:from>
    <xdr:to>
      <xdr:col>6</xdr:col>
      <xdr:colOff>114300</xdr:colOff>
      <xdr:row>33</xdr:row>
      <xdr:rowOff>123825</xdr:rowOff>
    </xdr:to>
    <xdr:sp>
      <xdr:nvSpPr>
        <xdr:cNvPr id="6" name="Rectangle 23"/>
        <xdr:cNvSpPr>
          <a:spLocks/>
        </xdr:cNvSpPr>
      </xdr:nvSpPr>
      <xdr:spPr>
        <a:xfrm>
          <a:off x="3867150" y="4524375"/>
          <a:ext cx="2381250" cy="4238625"/>
        </a:xfrm>
        <a:prstGeom prst="rect">
          <a:avLst/>
        </a:prstGeom>
        <a:no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581025</xdr:colOff>
      <xdr:row>36</xdr:row>
      <xdr:rowOff>123825</xdr:rowOff>
    </xdr:from>
    <xdr:to>
      <xdr:col>3</xdr:col>
      <xdr:colOff>114300</xdr:colOff>
      <xdr:row>54</xdr:row>
      <xdr:rowOff>123825</xdr:rowOff>
    </xdr:to>
    <xdr:sp>
      <xdr:nvSpPr>
        <xdr:cNvPr id="7" name="Rectangle 24"/>
        <xdr:cNvSpPr>
          <a:spLocks/>
        </xdr:cNvSpPr>
      </xdr:nvSpPr>
      <xdr:spPr>
        <a:xfrm>
          <a:off x="581025" y="9477375"/>
          <a:ext cx="2409825" cy="4295775"/>
        </a:xfrm>
        <a:prstGeom prst="rect">
          <a:avLst/>
        </a:prstGeom>
        <a:no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1009650</xdr:colOff>
      <xdr:row>36</xdr:row>
      <xdr:rowOff>123825</xdr:rowOff>
    </xdr:from>
    <xdr:to>
      <xdr:col>12</xdr:col>
      <xdr:colOff>114300</xdr:colOff>
      <xdr:row>54</xdr:row>
      <xdr:rowOff>123825</xdr:rowOff>
    </xdr:to>
    <xdr:sp>
      <xdr:nvSpPr>
        <xdr:cNvPr id="8" name="Rectangle 25"/>
        <xdr:cNvSpPr>
          <a:spLocks/>
        </xdr:cNvSpPr>
      </xdr:nvSpPr>
      <xdr:spPr>
        <a:xfrm>
          <a:off x="10401300" y="9477375"/>
          <a:ext cx="2362200" cy="4295775"/>
        </a:xfrm>
        <a:prstGeom prst="rect">
          <a:avLst/>
        </a:prstGeom>
        <a:no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990600</xdr:colOff>
      <xdr:row>36</xdr:row>
      <xdr:rowOff>123825</xdr:rowOff>
    </xdr:from>
    <xdr:to>
      <xdr:col>6</xdr:col>
      <xdr:colOff>114300</xdr:colOff>
      <xdr:row>54</xdr:row>
      <xdr:rowOff>123825</xdr:rowOff>
    </xdr:to>
    <xdr:sp>
      <xdr:nvSpPr>
        <xdr:cNvPr id="9" name="Rectangle 26"/>
        <xdr:cNvSpPr>
          <a:spLocks/>
        </xdr:cNvSpPr>
      </xdr:nvSpPr>
      <xdr:spPr>
        <a:xfrm>
          <a:off x="3867150" y="9477375"/>
          <a:ext cx="2381250" cy="4295775"/>
        </a:xfrm>
        <a:prstGeom prst="rect">
          <a:avLst/>
        </a:prstGeom>
        <a:no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990600</xdr:colOff>
      <xdr:row>36</xdr:row>
      <xdr:rowOff>123825</xdr:rowOff>
    </xdr:from>
    <xdr:to>
      <xdr:col>9</xdr:col>
      <xdr:colOff>114300</xdr:colOff>
      <xdr:row>54</xdr:row>
      <xdr:rowOff>123825</xdr:rowOff>
    </xdr:to>
    <xdr:sp>
      <xdr:nvSpPr>
        <xdr:cNvPr id="10" name="Rectangle 27"/>
        <xdr:cNvSpPr>
          <a:spLocks/>
        </xdr:cNvSpPr>
      </xdr:nvSpPr>
      <xdr:spPr>
        <a:xfrm>
          <a:off x="7124700" y="9477375"/>
          <a:ext cx="2381250" cy="4295775"/>
        </a:xfrm>
        <a:prstGeom prst="rect">
          <a:avLst/>
        </a:prstGeom>
        <a:no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1009650</xdr:colOff>
      <xdr:row>15</xdr:row>
      <xdr:rowOff>123825</xdr:rowOff>
    </xdr:from>
    <xdr:to>
      <xdr:col>9</xdr:col>
      <xdr:colOff>114300</xdr:colOff>
      <xdr:row>33</xdr:row>
      <xdr:rowOff>123825</xdr:rowOff>
    </xdr:to>
    <xdr:sp>
      <xdr:nvSpPr>
        <xdr:cNvPr id="11" name="Rectangle 28"/>
        <xdr:cNvSpPr>
          <a:spLocks/>
        </xdr:cNvSpPr>
      </xdr:nvSpPr>
      <xdr:spPr>
        <a:xfrm>
          <a:off x="7143750" y="4524375"/>
          <a:ext cx="2362200" cy="4238625"/>
        </a:xfrm>
        <a:prstGeom prst="rect">
          <a:avLst/>
        </a:prstGeom>
        <a:no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1009650</xdr:colOff>
      <xdr:row>15</xdr:row>
      <xdr:rowOff>123825</xdr:rowOff>
    </xdr:from>
    <xdr:to>
      <xdr:col>12</xdr:col>
      <xdr:colOff>114300</xdr:colOff>
      <xdr:row>33</xdr:row>
      <xdr:rowOff>123825</xdr:rowOff>
    </xdr:to>
    <xdr:sp>
      <xdr:nvSpPr>
        <xdr:cNvPr id="12" name="Rectangle 29"/>
        <xdr:cNvSpPr>
          <a:spLocks/>
        </xdr:cNvSpPr>
      </xdr:nvSpPr>
      <xdr:spPr>
        <a:xfrm>
          <a:off x="10401300" y="4524375"/>
          <a:ext cx="2362200" cy="4238625"/>
        </a:xfrm>
        <a:prstGeom prst="rect">
          <a:avLst/>
        </a:prstGeom>
        <a:no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4</xdr:col>
      <xdr:colOff>914400</xdr:colOff>
      <xdr:row>34</xdr:row>
      <xdr:rowOff>66675</xdr:rowOff>
    </xdr:from>
    <xdr:ext cx="419100" cy="657225"/>
    <xdr:sp>
      <xdr:nvSpPr>
        <xdr:cNvPr id="13" name="TextBox 30"/>
        <xdr:cNvSpPr txBox="1">
          <a:spLocks noChangeArrowheads="1"/>
        </xdr:cNvSpPr>
      </xdr:nvSpPr>
      <xdr:spPr>
        <a:xfrm>
          <a:off x="4876800" y="8943975"/>
          <a:ext cx="419100" cy="657225"/>
        </a:xfrm>
        <a:prstGeom prst="rect">
          <a:avLst/>
        </a:prstGeom>
        <a:noFill/>
        <a:ln w="9525" cmpd="sng">
          <a:noFill/>
        </a:ln>
      </xdr:spPr>
      <xdr:txBody>
        <a:bodyPr vertOverflow="clip" wrap="square">
          <a:spAutoFit/>
        </a:bodyPr>
        <a:p>
          <a:pPr algn="l">
            <a:defRPr/>
          </a:pPr>
          <a:r>
            <a:rPr lang="en-US" cap="none" sz="3600" b="0" i="0" u="none" baseline="0">
              <a:solidFill>
                <a:srgbClr val="000000"/>
              </a:solidFill>
              <a:latin typeface="Calibri"/>
              <a:ea typeface="Calibri"/>
              <a:cs typeface="Calibri"/>
            </a:rPr>
            <a:t>6</a:t>
          </a:r>
        </a:p>
      </xdr:txBody>
    </xdr:sp>
    <xdr:clientData/>
  </xdr:oneCellAnchor>
  <xdr:oneCellAnchor>
    <xdr:from>
      <xdr:col>7</xdr:col>
      <xdr:colOff>895350</xdr:colOff>
      <xdr:row>34</xdr:row>
      <xdr:rowOff>66675</xdr:rowOff>
    </xdr:from>
    <xdr:ext cx="419100" cy="657225"/>
    <xdr:sp>
      <xdr:nvSpPr>
        <xdr:cNvPr id="14" name="TextBox 31"/>
        <xdr:cNvSpPr txBox="1">
          <a:spLocks noChangeArrowheads="1"/>
        </xdr:cNvSpPr>
      </xdr:nvSpPr>
      <xdr:spPr>
        <a:xfrm>
          <a:off x="8115300" y="8943975"/>
          <a:ext cx="419100" cy="657225"/>
        </a:xfrm>
        <a:prstGeom prst="rect">
          <a:avLst/>
        </a:prstGeom>
        <a:noFill/>
        <a:ln w="9525" cmpd="sng">
          <a:noFill/>
        </a:ln>
      </xdr:spPr>
      <xdr:txBody>
        <a:bodyPr vertOverflow="clip" wrap="square">
          <a:spAutoFit/>
        </a:bodyPr>
        <a:p>
          <a:pPr algn="l">
            <a:defRPr/>
          </a:pPr>
          <a:r>
            <a:rPr lang="en-US" cap="none" sz="3600" b="0" i="0" u="none" baseline="0">
              <a:solidFill>
                <a:srgbClr val="000000"/>
              </a:solidFill>
              <a:latin typeface="Calibri"/>
              <a:ea typeface="Calibri"/>
              <a:cs typeface="Calibri"/>
            </a:rPr>
            <a:t>7</a:t>
          </a:r>
        </a:p>
      </xdr:txBody>
    </xdr:sp>
    <xdr:clientData/>
  </xdr:oneCellAnchor>
  <xdr:oneCellAnchor>
    <xdr:from>
      <xdr:col>10</xdr:col>
      <xdr:colOff>885825</xdr:colOff>
      <xdr:row>34</xdr:row>
      <xdr:rowOff>66675</xdr:rowOff>
    </xdr:from>
    <xdr:ext cx="419100" cy="657225"/>
    <xdr:sp>
      <xdr:nvSpPr>
        <xdr:cNvPr id="15" name="TextBox 32"/>
        <xdr:cNvSpPr txBox="1">
          <a:spLocks noChangeArrowheads="1"/>
        </xdr:cNvSpPr>
      </xdr:nvSpPr>
      <xdr:spPr>
        <a:xfrm>
          <a:off x="11363325" y="8943975"/>
          <a:ext cx="419100" cy="657225"/>
        </a:xfrm>
        <a:prstGeom prst="rect">
          <a:avLst/>
        </a:prstGeom>
        <a:noFill/>
        <a:ln w="9525" cmpd="sng">
          <a:noFill/>
        </a:ln>
      </xdr:spPr>
      <xdr:txBody>
        <a:bodyPr vertOverflow="clip" wrap="square">
          <a:spAutoFit/>
        </a:bodyPr>
        <a:p>
          <a:pPr algn="l">
            <a:defRPr/>
          </a:pPr>
          <a:r>
            <a:rPr lang="en-US" cap="none" sz="3600" b="0" i="0" u="none" baseline="0">
              <a:solidFill>
                <a:srgbClr val="000000"/>
              </a:solidFill>
              <a:latin typeface="Calibri"/>
              <a:ea typeface="Calibri"/>
              <a:cs typeface="Calibri"/>
            </a:rPr>
            <a:t>8</a:t>
          </a:r>
        </a:p>
      </xdr:txBody>
    </xdr:sp>
    <xdr:clientData/>
  </xdr:oneCellAnchor>
  <xdr:oneCellAnchor>
    <xdr:from>
      <xdr:col>1</xdr:col>
      <xdr:colOff>914400</xdr:colOff>
      <xdr:row>34</xdr:row>
      <xdr:rowOff>66675</xdr:rowOff>
    </xdr:from>
    <xdr:ext cx="419100" cy="657225"/>
    <xdr:sp>
      <xdr:nvSpPr>
        <xdr:cNvPr id="16" name="TextBox 33"/>
        <xdr:cNvSpPr txBox="1">
          <a:spLocks noChangeArrowheads="1"/>
        </xdr:cNvSpPr>
      </xdr:nvSpPr>
      <xdr:spPr>
        <a:xfrm>
          <a:off x="1619250" y="8943975"/>
          <a:ext cx="419100" cy="657225"/>
        </a:xfrm>
        <a:prstGeom prst="rect">
          <a:avLst/>
        </a:prstGeom>
        <a:noFill/>
        <a:ln w="9525" cmpd="sng">
          <a:noFill/>
        </a:ln>
      </xdr:spPr>
      <xdr:txBody>
        <a:bodyPr vertOverflow="clip" wrap="square">
          <a:spAutoFit/>
        </a:bodyPr>
        <a:p>
          <a:pPr algn="l">
            <a:defRPr/>
          </a:pPr>
          <a:r>
            <a:rPr lang="en-US" cap="none" sz="3600" b="0" i="0" u="none" baseline="0">
              <a:solidFill>
                <a:srgbClr val="000000"/>
              </a:solidFill>
              <a:latin typeface="Calibri"/>
              <a:ea typeface="Calibri"/>
              <a:cs typeface="Calibri"/>
            </a:rPr>
            <a:t>5</a:t>
          </a:r>
        </a:p>
      </xdr:txBody>
    </xdr:sp>
    <xdr:clientData/>
  </xdr:oneCellAnchor>
  <xdr:twoCellAnchor>
    <xdr:from>
      <xdr:col>0</xdr:col>
      <xdr:colOff>581025</xdr:colOff>
      <xdr:row>57</xdr:row>
      <xdr:rowOff>123825</xdr:rowOff>
    </xdr:from>
    <xdr:to>
      <xdr:col>3</xdr:col>
      <xdr:colOff>114300</xdr:colOff>
      <xdr:row>75</xdr:row>
      <xdr:rowOff>123825</xdr:rowOff>
    </xdr:to>
    <xdr:sp>
      <xdr:nvSpPr>
        <xdr:cNvPr id="17" name="Rectangle 34"/>
        <xdr:cNvSpPr>
          <a:spLocks/>
        </xdr:cNvSpPr>
      </xdr:nvSpPr>
      <xdr:spPr>
        <a:xfrm>
          <a:off x="581025" y="14506575"/>
          <a:ext cx="2409825" cy="4457700"/>
        </a:xfrm>
        <a:prstGeom prst="rect">
          <a:avLst/>
        </a:prstGeom>
        <a:no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1009650</xdr:colOff>
      <xdr:row>57</xdr:row>
      <xdr:rowOff>123825</xdr:rowOff>
    </xdr:from>
    <xdr:to>
      <xdr:col>12</xdr:col>
      <xdr:colOff>114300</xdr:colOff>
      <xdr:row>75</xdr:row>
      <xdr:rowOff>123825</xdr:rowOff>
    </xdr:to>
    <xdr:sp>
      <xdr:nvSpPr>
        <xdr:cNvPr id="18" name="Rectangle 35"/>
        <xdr:cNvSpPr>
          <a:spLocks/>
        </xdr:cNvSpPr>
      </xdr:nvSpPr>
      <xdr:spPr>
        <a:xfrm>
          <a:off x="10401300" y="14506575"/>
          <a:ext cx="2362200" cy="4457700"/>
        </a:xfrm>
        <a:prstGeom prst="rect">
          <a:avLst/>
        </a:prstGeom>
        <a:no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990600</xdr:colOff>
      <xdr:row>57</xdr:row>
      <xdr:rowOff>123825</xdr:rowOff>
    </xdr:from>
    <xdr:to>
      <xdr:col>6</xdr:col>
      <xdr:colOff>114300</xdr:colOff>
      <xdr:row>75</xdr:row>
      <xdr:rowOff>123825</xdr:rowOff>
    </xdr:to>
    <xdr:sp>
      <xdr:nvSpPr>
        <xdr:cNvPr id="19" name="Rectangle 36"/>
        <xdr:cNvSpPr>
          <a:spLocks/>
        </xdr:cNvSpPr>
      </xdr:nvSpPr>
      <xdr:spPr>
        <a:xfrm>
          <a:off x="3867150" y="14506575"/>
          <a:ext cx="2381250" cy="4457700"/>
        </a:xfrm>
        <a:prstGeom prst="rect">
          <a:avLst/>
        </a:prstGeom>
        <a:no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990600</xdr:colOff>
      <xdr:row>57</xdr:row>
      <xdr:rowOff>123825</xdr:rowOff>
    </xdr:from>
    <xdr:to>
      <xdr:col>9</xdr:col>
      <xdr:colOff>114300</xdr:colOff>
      <xdr:row>75</xdr:row>
      <xdr:rowOff>123825</xdr:rowOff>
    </xdr:to>
    <xdr:sp>
      <xdr:nvSpPr>
        <xdr:cNvPr id="20" name="Rectangle 37"/>
        <xdr:cNvSpPr>
          <a:spLocks/>
        </xdr:cNvSpPr>
      </xdr:nvSpPr>
      <xdr:spPr>
        <a:xfrm>
          <a:off x="7124700" y="14506575"/>
          <a:ext cx="2381250" cy="4457700"/>
        </a:xfrm>
        <a:prstGeom prst="rect">
          <a:avLst/>
        </a:prstGeom>
        <a:no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4</xdr:col>
      <xdr:colOff>762000</xdr:colOff>
      <xdr:row>54</xdr:row>
      <xdr:rowOff>200025</xdr:rowOff>
    </xdr:from>
    <xdr:ext cx="647700" cy="657225"/>
    <xdr:sp>
      <xdr:nvSpPr>
        <xdr:cNvPr id="21" name="TextBox 38"/>
        <xdr:cNvSpPr txBox="1">
          <a:spLocks noChangeArrowheads="1"/>
        </xdr:cNvSpPr>
      </xdr:nvSpPr>
      <xdr:spPr>
        <a:xfrm>
          <a:off x="4724400" y="13849350"/>
          <a:ext cx="647700" cy="657225"/>
        </a:xfrm>
        <a:prstGeom prst="rect">
          <a:avLst/>
        </a:prstGeom>
        <a:noFill/>
        <a:ln w="9525" cmpd="sng">
          <a:noFill/>
        </a:ln>
      </xdr:spPr>
      <xdr:txBody>
        <a:bodyPr vertOverflow="clip" wrap="square">
          <a:spAutoFit/>
        </a:bodyPr>
        <a:p>
          <a:pPr algn="l">
            <a:defRPr/>
          </a:pPr>
          <a:r>
            <a:rPr lang="en-US" cap="none" sz="3600" b="0" i="0" u="none" baseline="0">
              <a:solidFill>
                <a:srgbClr val="000000"/>
              </a:solidFill>
              <a:latin typeface="Calibri"/>
              <a:ea typeface="Calibri"/>
              <a:cs typeface="Calibri"/>
            </a:rPr>
            <a:t>10</a:t>
          </a:r>
        </a:p>
      </xdr:txBody>
    </xdr:sp>
    <xdr:clientData/>
  </xdr:oneCellAnchor>
  <xdr:oneCellAnchor>
    <xdr:from>
      <xdr:col>7</xdr:col>
      <xdr:colOff>771525</xdr:colOff>
      <xdr:row>54</xdr:row>
      <xdr:rowOff>200025</xdr:rowOff>
    </xdr:from>
    <xdr:ext cx="657225" cy="657225"/>
    <xdr:sp>
      <xdr:nvSpPr>
        <xdr:cNvPr id="22" name="TextBox 40"/>
        <xdr:cNvSpPr txBox="1">
          <a:spLocks noChangeArrowheads="1"/>
        </xdr:cNvSpPr>
      </xdr:nvSpPr>
      <xdr:spPr>
        <a:xfrm>
          <a:off x="7991475" y="13849350"/>
          <a:ext cx="657225" cy="657225"/>
        </a:xfrm>
        <a:prstGeom prst="rect">
          <a:avLst/>
        </a:prstGeom>
        <a:noFill/>
        <a:ln w="9525" cmpd="sng">
          <a:noFill/>
        </a:ln>
      </xdr:spPr>
      <xdr:txBody>
        <a:bodyPr vertOverflow="clip" wrap="square">
          <a:spAutoFit/>
        </a:bodyPr>
        <a:p>
          <a:pPr algn="l">
            <a:defRPr/>
          </a:pPr>
          <a:r>
            <a:rPr lang="en-US" cap="none" sz="3600" b="0" i="0" u="none" baseline="0">
              <a:solidFill>
                <a:srgbClr val="000000"/>
              </a:solidFill>
              <a:latin typeface="Calibri"/>
              <a:ea typeface="Calibri"/>
              <a:cs typeface="Calibri"/>
            </a:rPr>
            <a:t>11</a:t>
          </a:r>
        </a:p>
      </xdr:txBody>
    </xdr:sp>
    <xdr:clientData/>
  </xdr:oneCellAnchor>
  <xdr:oneCellAnchor>
    <xdr:from>
      <xdr:col>10</xdr:col>
      <xdr:colOff>790575</xdr:colOff>
      <xdr:row>54</xdr:row>
      <xdr:rowOff>200025</xdr:rowOff>
    </xdr:from>
    <xdr:ext cx="647700" cy="657225"/>
    <xdr:sp>
      <xdr:nvSpPr>
        <xdr:cNvPr id="23" name="TextBox 41"/>
        <xdr:cNvSpPr txBox="1">
          <a:spLocks noChangeArrowheads="1"/>
        </xdr:cNvSpPr>
      </xdr:nvSpPr>
      <xdr:spPr>
        <a:xfrm>
          <a:off x="11268075" y="13849350"/>
          <a:ext cx="647700" cy="657225"/>
        </a:xfrm>
        <a:prstGeom prst="rect">
          <a:avLst/>
        </a:prstGeom>
        <a:noFill/>
        <a:ln w="9525" cmpd="sng">
          <a:noFill/>
        </a:ln>
      </xdr:spPr>
      <xdr:txBody>
        <a:bodyPr vertOverflow="clip" wrap="square">
          <a:spAutoFit/>
        </a:bodyPr>
        <a:p>
          <a:pPr algn="l">
            <a:defRPr/>
          </a:pPr>
          <a:r>
            <a:rPr lang="en-US" cap="none" sz="3600" b="0" i="0" u="none" baseline="0">
              <a:solidFill>
                <a:srgbClr val="000000"/>
              </a:solidFill>
              <a:latin typeface="Calibri"/>
              <a:ea typeface="Calibri"/>
              <a:cs typeface="Calibri"/>
            </a:rPr>
            <a:t>12</a:t>
          </a:r>
        </a:p>
      </xdr:txBody>
    </xdr:sp>
    <xdr:clientData/>
  </xdr:oneCellAnchor>
  <xdr:oneCellAnchor>
    <xdr:from>
      <xdr:col>1</xdr:col>
      <xdr:colOff>914400</xdr:colOff>
      <xdr:row>54</xdr:row>
      <xdr:rowOff>200025</xdr:rowOff>
    </xdr:from>
    <xdr:ext cx="419100" cy="657225"/>
    <xdr:sp>
      <xdr:nvSpPr>
        <xdr:cNvPr id="24" name="TextBox 42"/>
        <xdr:cNvSpPr txBox="1">
          <a:spLocks noChangeArrowheads="1"/>
        </xdr:cNvSpPr>
      </xdr:nvSpPr>
      <xdr:spPr>
        <a:xfrm>
          <a:off x="1619250" y="13849350"/>
          <a:ext cx="419100" cy="657225"/>
        </a:xfrm>
        <a:prstGeom prst="rect">
          <a:avLst/>
        </a:prstGeom>
        <a:noFill/>
        <a:ln w="9525" cmpd="sng">
          <a:noFill/>
        </a:ln>
      </xdr:spPr>
      <xdr:txBody>
        <a:bodyPr vertOverflow="clip" wrap="square">
          <a:spAutoFit/>
        </a:bodyPr>
        <a:p>
          <a:pPr algn="l">
            <a:defRPr/>
          </a:pPr>
          <a:r>
            <a:rPr lang="en-US" cap="none" sz="3600" b="0" i="0" u="none" baseline="0">
              <a:solidFill>
                <a:srgbClr val="000000"/>
              </a:solidFill>
              <a:latin typeface="Calibri"/>
              <a:ea typeface="Calibri"/>
              <a:cs typeface="Calibri"/>
            </a:rPr>
            <a:t>9</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40"/>
  <sheetViews>
    <sheetView tabSelected="1" zoomScalePageLayoutView="0" workbookViewId="0" topLeftCell="A1">
      <selection activeCell="A1" sqref="A1"/>
    </sheetView>
  </sheetViews>
  <sheetFormatPr defaultColWidth="9.140625" defaultRowHeight="15"/>
  <cols>
    <col min="3" max="3" width="9.140625" style="0" customWidth="1"/>
    <col min="4" max="4" width="13.421875" style="0" customWidth="1"/>
    <col min="5" max="5" width="13.140625" style="0" bestFit="1" customWidth="1"/>
  </cols>
  <sheetData>
    <row r="1" s="11" customFormat="1" ht="18.75">
      <c r="A1" s="11" t="s">
        <v>139</v>
      </c>
    </row>
    <row r="2" s="11" customFormat="1" ht="18.75">
      <c r="A2" s="25" t="s">
        <v>39</v>
      </c>
    </row>
    <row r="3" ht="15">
      <c r="A3" t="s">
        <v>20</v>
      </c>
    </row>
    <row r="5" ht="15">
      <c r="B5" t="s">
        <v>59</v>
      </c>
    </row>
    <row r="6" ht="15">
      <c r="B6" t="s">
        <v>60</v>
      </c>
    </row>
    <row r="7" ht="15">
      <c r="B7" t="s">
        <v>87</v>
      </c>
    </row>
    <row r="8" ht="15">
      <c r="B8" t="s">
        <v>61</v>
      </c>
    </row>
    <row r="10" ht="15">
      <c r="A10" t="s">
        <v>144</v>
      </c>
    </row>
    <row r="11" ht="15">
      <c r="A11" t="s">
        <v>148</v>
      </c>
    </row>
    <row r="12" ht="15">
      <c r="A12" t="s">
        <v>28</v>
      </c>
    </row>
    <row r="14" ht="18.75">
      <c r="A14" s="11" t="s">
        <v>38</v>
      </c>
    </row>
    <row r="16" ht="15">
      <c r="A16" t="s">
        <v>37</v>
      </c>
    </row>
    <row r="17" spans="2:5" ht="15.75" thickBot="1">
      <c r="B17" s="10" t="s">
        <v>40</v>
      </c>
      <c r="D17" s="1" t="s">
        <v>16</v>
      </c>
      <c r="E17" s="1" t="s">
        <v>30</v>
      </c>
    </row>
    <row r="18" spans="4:5" ht="15">
      <c r="D18" s="17" t="s">
        <v>32</v>
      </c>
      <c r="E18" s="18" t="s">
        <v>62</v>
      </c>
    </row>
    <row r="19" ht="15">
      <c r="A19" t="s">
        <v>41</v>
      </c>
    </row>
    <row r="20" spans="2:4" ht="16.5" thickBot="1">
      <c r="B20" s="10" t="s">
        <v>40</v>
      </c>
      <c r="D20" s="7" t="s">
        <v>0</v>
      </c>
    </row>
    <row r="21" ht="15">
      <c r="D21" s="29">
        <v>9275452041</v>
      </c>
    </row>
    <row r="22" ht="15">
      <c r="B22" s="10" t="s">
        <v>36</v>
      </c>
    </row>
    <row r="23" ht="15">
      <c r="A23" t="s">
        <v>63</v>
      </c>
    </row>
    <row r="24" ht="15">
      <c r="B24" s="10" t="s">
        <v>64</v>
      </c>
    </row>
    <row r="25" ht="15">
      <c r="B25" s="10" t="s">
        <v>65</v>
      </c>
    </row>
    <row r="26" spans="1:2" ht="15">
      <c r="A26" t="s">
        <v>145</v>
      </c>
      <c r="B26" s="10"/>
    </row>
    <row r="27" ht="15">
      <c r="A27" t="s">
        <v>70</v>
      </c>
    </row>
    <row r="28" ht="15">
      <c r="B28" s="10" t="s">
        <v>85</v>
      </c>
    </row>
    <row r="29" ht="15">
      <c r="B29" s="10" t="s">
        <v>26</v>
      </c>
    </row>
    <row r="30" ht="15">
      <c r="B30" s="10" t="s">
        <v>86</v>
      </c>
    </row>
    <row r="31" ht="15">
      <c r="B31" s="10" t="s">
        <v>81</v>
      </c>
    </row>
    <row r="32" ht="15">
      <c r="B32" s="10" t="s">
        <v>84</v>
      </c>
    </row>
    <row r="33" ht="15">
      <c r="A33" t="s">
        <v>71</v>
      </c>
    </row>
    <row r="34" ht="15">
      <c r="A34" t="s">
        <v>72</v>
      </c>
    </row>
    <row r="35" ht="15">
      <c r="B35" t="s">
        <v>143</v>
      </c>
    </row>
    <row r="37" spans="1:5" ht="15">
      <c r="A37" s="83" t="s">
        <v>140</v>
      </c>
      <c r="B37" s="83"/>
      <c r="C37" s="83"/>
      <c r="D37" s="83"/>
      <c r="E37" s="83"/>
    </row>
    <row r="38" spans="1:5" ht="15">
      <c r="A38" s="83" t="s">
        <v>66</v>
      </c>
      <c r="B38" s="83"/>
      <c r="C38" s="83" t="s">
        <v>146</v>
      </c>
      <c r="E38" s="83" t="s">
        <v>104</v>
      </c>
    </row>
    <row r="39" spans="1:6" ht="15">
      <c r="A39" s="84" t="s">
        <v>142</v>
      </c>
      <c r="B39" s="84"/>
      <c r="C39" s="84" t="s">
        <v>147</v>
      </c>
      <c r="E39" s="84" t="s">
        <v>141</v>
      </c>
      <c r="F39" s="86"/>
    </row>
    <row r="40" spans="1:5" ht="15">
      <c r="A40" s="84" t="s">
        <v>166</v>
      </c>
      <c r="B40" s="87"/>
      <c r="C40" s="85" t="s">
        <v>164</v>
      </c>
      <c r="D40" s="84"/>
      <c r="E40" s="84" t="s">
        <v>165</v>
      </c>
    </row>
  </sheetData>
  <sheetProtection password="CD2F" sheet="1" selectLockedCells="1" selectUnlockedCell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97"/>
  <sheetViews>
    <sheetView zoomScalePageLayoutView="0" workbookViewId="0" topLeftCell="A1">
      <selection activeCell="B2" sqref="B2"/>
    </sheetView>
  </sheetViews>
  <sheetFormatPr defaultColWidth="9.140625" defaultRowHeight="15"/>
  <cols>
    <col min="1" max="1" width="3.421875" style="0" customWidth="1"/>
    <col min="2" max="2" width="11.7109375" style="0" customWidth="1"/>
    <col min="3" max="3" width="16.8515625" style="0" customWidth="1"/>
    <col min="10" max="10" width="17.7109375" style="0" customWidth="1"/>
  </cols>
  <sheetData>
    <row r="1" spans="2:3" ht="15">
      <c r="B1" s="1" t="s">
        <v>16</v>
      </c>
      <c r="C1" s="1" t="s">
        <v>30</v>
      </c>
    </row>
    <row r="2" spans="1:5" ht="15">
      <c r="A2">
        <v>1</v>
      </c>
      <c r="B2" s="54"/>
      <c r="C2" s="55"/>
      <c r="E2" s="8" t="s">
        <v>33</v>
      </c>
    </row>
    <row r="3" spans="1:5" ht="15">
      <c r="A3">
        <v>2</v>
      </c>
      <c r="B3" s="56"/>
      <c r="C3" s="57"/>
      <c r="E3" t="s">
        <v>154</v>
      </c>
    </row>
    <row r="4" spans="1:5" ht="15">
      <c r="A4">
        <v>3</v>
      </c>
      <c r="B4" s="56"/>
      <c r="C4" s="57"/>
      <c r="E4" t="s">
        <v>31</v>
      </c>
    </row>
    <row r="5" spans="1:5" ht="15">
      <c r="A5">
        <v>4</v>
      </c>
      <c r="B5" s="56"/>
      <c r="C5" s="57"/>
      <c r="E5" s="8" t="s">
        <v>155</v>
      </c>
    </row>
    <row r="6" spans="1:3" ht="15">
      <c r="A6">
        <v>5</v>
      </c>
      <c r="B6" s="56"/>
      <c r="C6" s="57"/>
    </row>
    <row r="7" spans="1:3" ht="15">
      <c r="A7">
        <v>6</v>
      </c>
      <c r="B7" s="56"/>
      <c r="C7" s="57"/>
    </row>
    <row r="8" spans="1:5" ht="15">
      <c r="A8">
        <v>7</v>
      </c>
      <c r="B8" s="56"/>
      <c r="C8" s="57"/>
      <c r="E8" s="26" t="s">
        <v>42</v>
      </c>
    </row>
    <row r="9" spans="1:3" ht="15">
      <c r="A9">
        <v>8</v>
      </c>
      <c r="B9" s="56"/>
      <c r="C9" s="57"/>
    </row>
    <row r="10" spans="1:3" ht="15">
      <c r="A10">
        <v>9</v>
      </c>
      <c r="B10" s="56"/>
      <c r="C10" s="57"/>
    </row>
    <row r="11" spans="1:3" ht="15">
      <c r="A11">
        <v>10</v>
      </c>
      <c r="B11" s="56"/>
      <c r="C11" s="57"/>
    </row>
    <row r="12" spans="1:3" ht="15">
      <c r="A12">
        <v>11</v>
      </c>
      <c r="B12" s="56"/>
      <c r="C12" s="57"/>
    </row>
    <row r="13" spans="1:3" ht="15">
      <c r="A13">
        <v>12</v>
      </c>
      <c r="B13" s="56"/>
      <c r="C13" s="57"/>
    </row>
    <row r="14" spans="1:3" ht="15">
      <c r="A14">
        <v>13</v>
      </c>
      <c r="B14" s="56"/>
      <c r="C14" s="57"/>
    </row>
    <row r="15" spans="1:3" ht="15">
      <c r="A15">
        <v>14</v>
      </c>
      <c r="B15" s="56"/>
      <c r="C15" s="57"/>
    </row>
    <row r="16" spans="1:3" ht="15">
      <c r="A16">
        <v>15</v>
      </c>
      <c r="B16" s="56"/>
      <c r="C16" s="57"/>
    </row>
    <row r="17" spans="1:3" ht="15">
      <c r="A17">
        <v>16</v>
      </c>
      <c r="B17" s="56"/>
      <c r="C17" s="57"/>
    </row>
    <row r="18" spans="1:3" ht="15">
      <c r="A18">
        <v>17</v>
      </c>
      <c r="B18" s="56"/>
      <c r="C18" s="57"/>
    </row>
    <row r="19" spans="1:3" ht="15">
      <c r="A19">
        <v>18</v>
      </c>
      <c r="B19" s="56"/>
      <c r="C19" s="57"/>
    </row>
    <row r="20" spans="1:3" ht="15">
      <c r="A20">
        <v>19</v>
      </c>
      <c r="B20" s="56"/>
      <c r="C20" s="57"/>
    </row>
    <row r="21" spans="1:3" ht="15">
      <c r="A21">
        <v>20</v>
      </c>
      <c r="B21" s="56"/>
      <c r="C21" s="57"/>
    </row>
    <row r="22" spans="1:3" ht="15">
      <c r="A22">
        <v>21</v>
      </c>
      <c r="B22" s="56"/>
      <c r="C22" s="57"/>
    </row>
    <row r="23" spans="1:3" ht="15">
      <c r="A23">
        <v>22</v>
      </c>
      <c r="B23" s="56"/>
      <c r="C23" s="57"/>
    </row>
    <row r="24" spans="1:3" ht="15">
      <c r="A24">
        <v>23</v>
      </c>
      <c r="B24" s="56"/>
      <c r="C24" s="57"/>
    </row>
    <row r="25" spans="1:3" ht="15">
      <c r="A25">
        <v>24</v>
      </c>
      <c r="B25" s="56"/>
      <c r="C25" s="57"/>
    </row>
    <row r="26" spans="1:3" ht="15">
      <c r="A26">
        <v>25</v>
      </c>
      <c r="B26" s="56"/>
      <c r="C26" s="57"/>
    </row>
    <row r="27" spans="1:3" ht="15">
      <c r="A27">
        <v>26</v>
      </c>
      <c r="B27" s="56"/>
      <c r="C27" s="57"/>
    </row>
    <row r="28" spans="1:3" ht="15">
      <c r="A28">
        <v>27</v>
      </c>
      <c r="B28" s="56"/>
      <c r="C28" s="57"/>
    </row>
    <row r="29" spans="1:3" ht="15">
      <c r="A29">
        <v>28</v>
      </c>
      <c r="B29" s="56"/>
      <c r="C29" s="57"/>
    </row>
    <row r="30" spans="1:3" ht="15">
      <c r="A30">
        <v>29</v>
      </c>
      <c r="B30" s="56"/>
      <c r="C30" s="57"/>
    </row>
    <row r="31" spans="1:3" ht="15">
      <c r="A31">
        <v>30</v>
      </c>
      <c r="B31" s="56"/>
      <c r="C31" s="57"/>
    </row>
    <row r="32" spans="1:3" ht="15">
      <c r="A32">
        <v>31</v>
      </c>
      <c r="B32" s="56"/>
      <c r="C32" s="57"/>
    </row>
    <row r="33" spans="1:3" ht="15">
      <c r="A33">
        <v>32</v>
      </c>
      <c r="B33" s="56"/>
      <c r="C33" s="57"/>
    </row>
    <row r="34" spans="1:3" ht="15">
      <c r="A34">
        <v>33</v>
      </c>
      <c r="B34" s="56"/>
      <c r="C34" s="57"/>
    </row>
    <row r="35" spans="1:3" ht="15">
      <c r="A35">
        <v>34</v>
      </c>
      <c r="B35" s="56"/>
      <c r="C35" s="57"/>
    </row>
    <row r="36" spans="1:3" ht="15">
      <c r="A36">
        <v>35</v>
      </c>
      <c r="B36" s="56"/>
      <c r="C36" s="57"/>
    </row>
    <row r="37" spans="1:3" ht="15">
      <c r="A37">
        <v>36</v>
      </c>
      <c r="B37" s="56"/>
      <c r="C37" s="57"/>
    </row>
    <row r="38" spans="1:3" ht="15">
      <c r="A38">
        <v>37</v>
      </c>
      <c r="B38" s="56"/>
      <c r="C38" s="57"/>
    </row>
    <row r="39" spans="1:3" ht="15">
      <c r="A39">
        <v>38</v>
      </c>
      <c r="B39" s="56"/>
      <c r="C39" s="57"/>
    </row>
    <row r="40" spans="1:3" ht="15">
      <c r="A40">
        <v>39</v>
      </c>
      <c r="B40" s="56"/>
      <c r="C40" s="57"/>
    </row>
    <row r="41" spans="1:3" ht="15">
      <c r="A41">
        <v>40</v>
      </c>
      <c r="B41" s="56"/>
      <c r="C41" s="57"/>
    </row>
    <row r="42" spans="1:3" ht="15">
      <c r="A42">
        <v>41</v>
      </c>
      <c r="B42" s="56"/>
      <c r="C42" s="57"/>
    </row>
    <row r="43" spans="1:3" ht="15">
      <c r="A43">
        <v>42</v>
      </c>
      <c r="B43" s="56"/>
      <c r="C43" s="57"/>
    </row>
    <row r="44" spans="1:3" ht="15">
      <c r="A44">
        <v>43</v>
      </c>
      <c r="B44" s="56"/>
      <c r="C44" s="57"/>
    </row>
    <row r="45" spans="1:3" ht="15">
      <c r="A45">
        <v>44</v>
      </c>
      <c r="B45" s="56"/>
      <c r="C45" s="57"/>
    </row>
    <row r="46" spans="1:3" ht="15">
      <c r="A46">
        <v>45</v>
      </c>
      <c r="B46" s="56"/>
      <c r="C46" s="57"/>
    </row>
    <row r="47" spans="1:3" ht="15">
      <c r="A47">
        <v>46</v>
      </c>
      <c r="B47" s="56"/>
      <c r="C47" s="57"/>
    </row>
    <row r="48" spans="1:3" ht="15">
      <c r="A48">
        <v>47</v>
      </c>
      <c r="B48" s="56"/>
      <c r="C48" s="57"/>
    </row>
    <row r="49" spans="1:3" ht="15">
      <c r="A49">
        <v>48</v>
      </c>
      <c r="B49" s="56"/>
      <c r="C49" s="57"/>
    </row>
    <row r="50" spans="1:3" ht="15">
      <c r="A50">
        <v>49</v>
      </c>
      <c r="B50" s="56"/>
      <c r="C50" s="57"/>
    </row>
    <row r="51" spans="1:3" ht="15">
      <c r="A51">
        <v>50</v>
      </c>
      <c r="B51" s="56"/>
      <c r="C51" s="57"/>
    </row>
    <row r="52" spans="1:3" ht="15">
      <c r="A52">
        <v>51</v>
      </c>
      <c r="B52" s="56"/>
      <c r="C52" s="57"/>
    </row>
    <row r="53" spans="1:3" ht="15">
      <c r="A53">
        <v>52</v>
      </c>
      <c r="B53" s="56"/>
      <c r="C53" s="57"/>
    </row>
    <row r="54" spans="1:3" ht="15">
      <c r="A54">
        <v>53</v>
      </c>
      <c r="B54" s="56"/>
      <c r="C54" s="57"/>
    </row>
    <row r="55" spans="1:3" ht="15">
      <c r="A55">
        <v>54</v>
      </c>
      <c r="B55" s="56"/>
      <c r="C55" s="57"/>
    </row>
    <row r="56" spans="1:3" ht="15">
      <c r="A56">
        <v>55</v>
      </c>
      <c r="B56" s="56"/>
      <c r="C56" s="57"/>
    </row>
    <row r="57" spans="1:3" ht="15">
      <c r="A57">
        <v>56</v>
      </c>
      <c r="B57" s="56"/>
      <c r="C57" s="57"/>
    </row>
    <row r="58" spans="1:3" ht="15">
      <c r="A58">
        <v>57</v>
      </c>
      <c r="B58" s="56"/>
      <c r="C58" s="57"/>
    </row>
    <row r="59" spans="1:3" ht="15">
      <c r="A59">
        <v>58</v>
      </c>
      <c r="B59" s="56"/>
      <c r="C59" s="57"/>
    </row>
    <row r="60" spans="1:3" ht="15">
      <c r="A60">
        <v>59</v>
      </c>
      <c r="B60" s="56"/>
      <c r="C60" s="57"/>
    </row>
    <row r="61" spans="1:3" ht="15">
      <c r="A61">
        <v>60</v>
      </c>
      <c r="B61" s="56"/>
      <c r="C61" s="57"/>
    </row>
    <row r="62" spans="1:3" ht="15">
      <c r="A62">
        <v>61</v>
      </c>
      <c r="B62" s="56"/>
      <c r="C62" s="57"/>
    </row>
    <row r="63" spans="1:3" ht="15">
      <c r="A63">
        <v>62</v>
      </c>
      <c r="B63" s="56"/>
      <c r="C63" s="57"/>
    </row>
    <row r="64" spans="1:3" ht="15">
      <c r="A64">
        <v>63</v>
      </c>
      <c r="B64" s="56"/>
      <c r="C64" s="57"/>
    </row>
    <row r="65" spans="1:3" ht="15">
      <c r="A65">
        <v>64</v>
      </c>
      <c r="B65" s="56"/>
      <c r="C65" s="57"/>
    </row>
    <row r="66" spans="1:3" ht="15">
      <c r="A66">
        <v>65</v>
      </c>
      <c r="B66" s="56"/>
      <c r="C66" s="57"/>
    </row>
    <row r="67" spans="1:3" ht="15">
      <c r="A67">
        <v>66</v>
      </c>
      <c r="B67" s="56"/>
      <c r="C67" s="57"/>
    </row>
    <row r="68" spans="1:3" ht="15">
      <c r="A68">
        <v>67</v>
      </c>
      <c r="B68" s="56"/>
      <c r="C68" s="57"/>
    </row>
    <row r="69" spans="1:3" ht="15">
      <c r="A69">
        <v>68</v>
      </c>
      <c r="B69" s="56"/>
      <c r="C69" s="57"/>
    </row>
    <row r="70" spans="1:3" ht="15">
      <c r="A70">
        <v>69</v>
      </c>
      <c r="B70" s="56"/>
      <c r="C70" s="57"/>
    </row>
    <row r="71" spans="1:3" ht="15">
      <c r="A71">
        <v>70</v>
      </c>
      <c r="B71" s="56"/>
      <c r="C71" s="57"/>
    </row>
    <row r="72" spans="1:3" ht="15">
      <c r="A72">
        <v>71</v>
      </c>
      <c r="B72" s="56"/>
      <c r="C72" s="57"/>
    </row>
    <row r="73" spans="1:3" ht="15">
      <c r="A73">
        <v>72</v>
      </c>
      <c r="B73" s="56"/>
      <c r="C73" s="57"/>
    </row>
    <row r="74" spans="1:3" ht="15">
      <c r="A74">
        <v>73</v>
      </c>
      <c r="B74" s="56"/>
      <c r="C74" s="57"/>
    </row>
    <row r="75" spans="1:3" ht="15">
      <c r="A75">
        <v>74</v>
      </c>
      <c r="B75" s="56"/>
      <c r="C75" s="57"/>
    </row>
    <row r="76" spans="1:3" ht="15">
      <c r="A76">
        <v>75</v>
      </c>
      <c r="B76" s="56"/>
      <c r="C76" s="57"/>
    </row>
    <row r="77" spans="1:3" ht="15">
      <c r="A77">
        <v>76</v>
      </c>
      <c r="B77" s="56"/>
      <c r="C77" s="57"/>
    </row>
    <row r="78" spans="1:3" ht="15">
      <c r="A78">
        <v>77</v>
      </c>
      <c r="B78" s="56"/>
      <c r="C78" s="57"/>
    </row>
    <row r="79" spans="1:3" ht="15">
      <c r="A79">
        <v>78</v>
      </c>
      <c r="B79" s="56"/>
      <c r="C79" s="57"/>
    </row>
    <row r="80" spans="1:3" ht="15">
      <c r="A80">
        <v>79</v>
      </c>
      <c r="B80" s="56"/>
      <c r="C80" s="57"/>
    </row>
    <row r="81" spans="1:3" ht="15">
      <c r="A81">
        <v>80</v>
      </c>
      <c r="B81" s="56"/>
      <c r="C81" s="57"/>
    </row>
    <row r="82" spans="1:3" ht="15">
      <c r="A82">
        <v>81</v>
      </c>
      <c r="B82" s="56"/>
      <c r="C82" s="57"/>
    </row>
    <row r="83" spans="1:3" ht="15">
      <c r="A83">
        <v>82</v>
      </c>
      <c r="B83" s="56"/>
      <c r="C83" s="57"/>
    </row>
    <row r="84" spans="1:3" ht="15">
      <c r="A84">
        <v>83</v>
      </c>
      <c r="B84" s="56"/>
      <c r="C84" s="57"/>
    </row>
    <row r="85" spans="1:3" ht="15">
      <c r="A85">
        <v>84</v>
      </c>
      <c r="B85" s="56"/>
      <c r="C85" s="57"/>
    </row>
    <row r="86" spans="1:3" ht="15">
      <c r="A86">
        <v>85</v>
      </c>
      <c r="B86" s="56"/>
      <c r="C86" s="57"/>
    </row>
    <row r="87" spans="1:3" ht="15">
      <c r="A87">
        <v>86</v>
      </c>
      <c r="B87" s="56"/>
      <c r="C87" s="57"/>
    </row>
    <row r="88" spans="1:3" ht="15">
      <c r="A88">
        <v>87</v>
      </c>
      <c r="B88" s="56"/>
      <c r="C88" s="57"/>
    </row>
    <row r="89" spans="1:3" ht="15">
      <c r="A89">
        <v>88</v>
      </c>
      <c r="B89" s="56"/>
      <c r="C89" s="57"/>
    </row>
    <row r="90" spans="1:3" ht="15">
      <c r="A90">
        <v>89</v>
      </c>
      <c r="B90" s="56"/>
      <c r="C90" s="57"/>
    </row>
    <row r="91" spans="1:3" ht="15">
      <c r="A91">
        <v>90</v>
      </c>
      <c r="B91" s="56"/>
      <c r="C91" s="57"/>
    </row>
    <row r="92" spans="1:3" ht="15">
      <c r="A92">
        <v>91</v>
      </c>
      <c r="B92" s="56"/>
      <c r="C92" s="57"/>
    </row>
    <row r="93" spans="1:3" ht="15">
      <c r="A93">
        <v>92</v>
      </c>
      <c r="B93" s="56"/>
      <c r="C93" s="57"/>
    </row>
    <row r="94" spans="1:3" ht="15">
      <c r="A94">
        <v>93</v>
      </c>
      <c r="B94" s="56"/>
      <c r="C94" s="57"/>
    </row>
    <row r="95" spans="1:3" ht="15">
      <c r="A95">
        <v>94</v>
      </c>
      <c r="B95" s="56"/>
      <c r="C95" s="57"/>
    </row>
    <row r="96" spans="1:3" ht="15">
      <c r="A96">
        <v>95</v>
      </c>
      <c r="B96" s="56"/>
      <c r="C96" s="57"/>
    </row>
    <row r="97" spans="1:3" ht="15">
      <c r="A97">
        <v>96</v>
      </c>
      <c r="B97" s="58"/>
      <c r="C97" s="59"/>
    </row>
  </sheetData>
  <sheetProtection password="CD2F" sheet="1" selectLockedCells="1"/>
  <hyperlinks>
    <hyperlink ref="E8" location="'insert BARCODES'!A1" display="NEXT - insert slide barcodes"/>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27"/>
  <sheetViews>
    <sheetView zoomScale="90" zoomScaleNormal="90" zoomScalePageLayoutView="0" workbookViewId="0" topLeftCell="A1">
      <selection activeCell="B2" sqref="B2"/>
    </sheetView>
  </sheetViews>
  <sheetFormatPr defaultColWidth="9.140625" defaultRowHeight="15"/>
  <cols>
    <col min="1" max="1" width="4.7109375" style="0" customWidth="1"/>
    <col min="2" max="2" width="17.00390625" style="0" customWidth="1"/>
    <col min="3" max="3" width="10.8515625" style="1" customWidth="1"/>
    <col min="9" max="9" width="30.57421875" style="0" customWidth="1"/>
  </cols>
  <sheetData>
    <row r="1" spans="2:9" ht="16.5" thickBot="1">
      <c r="B1" s="7" t="s">
        <v>0</v>
      </c>
      <c r="D1" t="s">
        <v>25</v>
      </c>
      <c r="I1" s="1" t="s">
        <v>24</v>
      </c>
    </row>
    <row r="2" spans="1:12" ht="15">
      <c r="A2">
        <v>1</v>
      </c>
      <c r="B2" s="29"/>
      <c r="C2" s="1">
        <f aca="true" t="shared" si="0" ref="C2:C7">IF(COUNTIF(B$1:B$65536,B2)&gt;1,"Duplicated","")</f>
      </c>
      <c r="D2" s="8" t="s">
        <v>18</v>
      </c>
      <c r="I2" s="1" t="s">
        <v>23</v>
      </c>
      <c r="L2" t="s">
        <v>19</v>
      </c>
    </row>
    <row r="3" spans="1:12" ht="15">
      <c r="A3">
        <v>2</v>
      </c>
      <c r="B3" s="30"/>
      <c r="C3" s="1">
        <f t="shared" si="0"/>
      </c>
      <c r="D3" s="13"/>
      <c r="I3" s="1" t="s">
        <v>9</v>
      </c>
      <c r="J3">
        <f>SUM(COUNT($B$2:$B$13),COUNTIF($B$2:$B$13,"*"))</f>
        <v>0</v>
      </c>
      <c r="L3" s="28">
        <f>IF(J3=0,"",IF((J4/J3&lt;8),"need more samples!",IF((J4/J3&gt;8),"need more slides!","")))</f>
      </c>
    </row>
    <row r="4" spans="1:12" ht="15">
      <c r="A4">
        <v>3</v>
      </c>
      <c r="B4" s="30"/>
      <c r="C4" s="1">
        <f t="shared" si="0"/>
      </c>
      <c r="I4" s="1" t="s">
        <v>10</v>
      </c>
      <c r="J4">
        <f>COUNTIF('insert SAMPLES'!B2:B97,"&lt;&gt;")</f>
        <v>0</v>
      </c>
      <c r="L4" s="1"/>
    </row>
    <row r="5" spans="1:4" ht="15">
      <c r="A5">
        <v>4</v>
      </c>
      <c r="B5" s="30"/>
      <c r="C5" s="1">
        <f t="shared" si="0"/>
      </c>
      <c r="D5" s="26" t="s">
        <v>45</v>
      </c>
    </row>
    <row r="6" spans="1:9" ht="15">
      <c r="A6">
        <v>5</v>
      </c>
      <c r="B6" s="30"/>
      <c r="C6" s="1">
        <f t="shared" si="0"/>
      </c>
      <c r="D6" s="26" t="s">
        <v>88</v>
      </c>
      <c r="I6" s="1"/>
    </row>
    <row r="7" spans="1:8" ht="15">
      <c r="A7">
        <v>6</v>
      </c>
      <c r="B7" s="30"/>
      <c r="C7" s="1">
        <f t="shared" si="0"/>
      </c>
      <c r="D7" s="26" t="s">
        <v>43</v>
      </c>
      <c r="H7" s="1"/>
    </row>
    <row r="8" spans="1:9" ht="15">
      <c r="A8">
        <v>7</v>
      </c>
      <c r="B8" s="30"/>
      <c r="D8" s="26" t="s">
        <v>44</v>
      </c>
      <c r="I8" s="1"/>
    </row>
    <row r="9" spans="1:9" ht="15">
      <c r="A9">
        <v>8</v>
      </c>
      <c r="B9" s="30"/>
      <c r="I9" s="1"/>
    </row>
    <row r="10" spans="1:10" ht="15">
      <c r="A10">
        <v>9</v>
      </c>
      <c r="B10" s="30"/>
      <c r="I10" s="1"/>
      <c r="J10" s="8"/>
    </row>
    <row r="11" spans="1:11" ht="15">
      <c r="A11">
        <v>10</v>
      </c>
      <c r="B11" s="30"/>
      <c r="I11" s="1"/>
      <c r="J11" s="1"/>
      <c r="K11" s="1"/>
    </row>
    <row r="12" spans="1:9" ht="15">
      <c r="A12">
        <v>11</v>
      </c>
      <c r="B12" s="30"/>
      <c r="I12" s="1"/>
    </row>
    <row r="13" spans="1:9" ht="15.75" thickBot="1">
      <c r="A13">
        <v>12</v>
      </c>
      <c r="B13" s="31"/>
      <c r="I13" s="12"/>
    </row>
    <row r="14" spans="3:9" ht="15">
      <c r="C14"/>
      <c r="I14" s="1"/>
    </row>
    <row r="15" spans="3:9" ht="15">
      <c r="C15"/>
      <c r="I15" s="1"/>
    </row>
    <row r="16" spans="3:9" ht="15">
      <c r="C16"/>
      <c r="I16" s="1"/>
    </row>
    <row r="17" spans="3:9" ht="15">
      <c r="C17"/>
      <c r="I17" s="1"/>
    </row>
    <row r="18" spans="3:9" ht="15">
      <c r="C18"/>
      <c r="I18" s="1"/>
    </row>
    <row r="19" spans="3:9" ht="15">
      <c r="C19"/>
      <c r="I19" s="1"/>
    </row>
    <row r="20" spans="3:9" ht="15">
      <c r="C20"/>
      <c r="I20" s="1"/>
    </row>
    <row r="21" spans="3:9" ht="15">
      <c r="C21"/>
      <c r="I21" s="1"/>
    </row>
    <row r="22" spans="3:9" ht="15">
      <c r="C22"/>
      <c r="I22" s="1"/>
    </row>
    <row r="23" spans="3:9" ht="15">
      <c r="C23"/>
      <c r="I23" s="1"/>
    </row>
    <row r="24" spans="3:9" ht="15">
      <c r="C24"/>
      <c r="I24" s="1"/>
    </row>
    <row r="25" spans="3:9" ht="15">
      <c r="C25"/>
      <c r="I25" s="1"/>
    </row>
    <row r="26" spans="3:9" ht="15">
      <c r="C26"/>
      <c r="I26" s="1"/>
    </row>
    <row r="27" ht="15">
      <c r="I27" s="1"/>
    </row>
  </sheetData>
  <sheetProtection password="CD2F" sheet="1" selectLockedCells="1"/>
  <hyperlinks>
    <hyperlink ref="D5" location="'96 well lab plan'!A1" display="NEXT - view and print 96 well lab plan plan"/>
    <hyperlink ref="D7" location="'create BATCH'!A1" display="THEN - create Batch"/>
    <hyperlink ref="D8" location="'Batch Import File'!A1" display="FINALLY - copy and paste batch import file into notepad"/>
    <hyperlink ref="D6" location="'Lab Tracking Form'!A1" display="RECORD and track the lab protocol steps"/>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22"/>
  <sheetViews>
    <sheetView zoomScalePageLayoutView="0" workbookViewId="0" topLeftCell="A1">
      <selection activeCell="C10" sqref="C10"/>
    </sheetView>
  </sheetViews>
  <sheetFormatPr defaultColWidth="9.140625" defaultRowHeight="15"/>
  <cols>
    <col min="2" max="3" width="20.8515625" style="0" customWidth="1"/>
    <col min="4" max="4" width="16.8515625" style="0" customWidth="1"/>
  </cols>
  <sheetData>
    <row r="1" spans="1:5" ht="15">
      <c r="A1" t="s">
        <v>21</v>
      </c>
      <c r="B1" t="s">
        <v>16</v>
      </c>
      <c r="C1" t="s">
        <v>35</v>
      </c>
      <c r="D1" t="s">
        <v>34</v>
      </c>
      <c r="E1" t="s">
        <v>57</v>
      </c>
    </row>
    <row r="2" spans="1:9" ht="15">
      <c r="A2">
        <f aca="true" t="shared" si="0" ref="A2:A17">IF(B2="","",ROW(B2)-1)</f>
      </c>
      <c r="B2">
        <f>IF('insert SAMPLES'!B2="","",'insert SAMPLES'!B2)</f>
      </c>
      <c r="C2" s="14">
        <f>IF('insert BARCODES'!B2="","",'insert BARCODES'!B2)</f>
      </c>
      <c r="D2">
        <f>IF(B2="","","BeadArray")</f>
      </c>
      <c r="E2">
        <f>IF(B2="",""," R01C01")</f>
      </c>
      <c r="I2" t="s">
        <v>47</v>
      </c>
    </row>
    <row r="3" spans="1:9" ht="15">
      <c r="A3">
        <f t="shared" si="0"/>
      </c>
      <c r="B3">
        <f>IF('insert SAMPLES'!B3="","",'insert SAMPLES'!B3)</f>
      </c>
      <c r="C3" s="14">
        <f>IF(B3="","",$C$2)</f>
      </c>
      <c r="D3">
        <f aca="true" t="shared" si="1" ref="D3:D66">IF(B3="","","BeadArray")</f>
      </c>
      <c r="E3">
        <f>IF(B3="",""," R02C01")</f>
      </c>
      <c r="I3" t="s">
        <v>49</v>
      </c>
    </row>
    <row r="4" spans="1:9" ht="15">
      <c r="A4">
        <f t="shared" si="0"/>
      </c>
      <c r="B4">
        <f>IF('insert SAMPLES'!B4="","",'insert SAMPLES'!B4)</f>
      </c>
      <c r="C4" s="14">
        <f aca="true" t="shared" si="2" ref="C4:C9">IF(B4="","",$C$2)</f>
      </c>
      <c r="D4">
        <f t="shared" si="1"/>
      </c>
      <c r="E4">
        <f>IF(B4="",""," R03C01")</f>
      </c>
      <c r="I4" t="s">
        <v>50</v>
      </c>
    </row>
    <row r="5" spans="1:9" ht="15">
      <c r="A5">
        <f t="shared" si="0"/>
      </c>
      <c r="B5">
        <f>IF('insert SAMPLES'!B5="","",'insert SAMPLES'!B5)</f>
      </c>
      <c r="C5" s="14">
        <f t="shared" si="2"/>
      </c>
      <c r="D5">
        <f t="shared" si="1"/>
      </c>
      <c r="E5">
        <f>IF(B5="",""," R04C01")</f>
      </c>
      <c r="I5" t="s">
        <v>51</v>
      </c>
    </row>
    <row r="6" spans="1:9" ht="15">
      <c r="A6">
        <f t="shared" si="0"/>
      </c>
      <c r="B6">
        <f>IF('insert SAMPLES'!B6="","",'insert SAMPLES'!B6)</f>
      </c>
      <c r="C6" s="14">
        <f t="shared" si="2"/>
      </c>
      <c r="D6">
        <f t="shared" si="1"/>
      </c>
      <c r="E6">
        <f>IF(B6="",""," R05C01")</f>
      </c>
      <c r="I6" t="s">
        <v>52</v>
      </c>
    </row>
    <row r="7" spans="1:9" ht="15">
      <c r="A7">
        <f t="shared" si="0"/>
      </c>
      <c r="B7">
        <f>IF('insert SAMPLES'!B7="","",'insert SAMPLES'!B7)</f>
      </c>
      <c r="C7" s="14">
        <f t="shared" si="2"/>
      </c>
      <c r="D7">
        <f t="shared" si="1"/>
      </c>
      <c r="E7">
        <f>IF(B7="",""," R06C01")</f>
      </c>
      <c r="I7" t="s">
        <v>53</v>
      </c>
    </row>
    <row r="8" spans="1:9" ht="15">
      <c r="A8">
        <f t="shared" si="0"/>
      </c>
      <c r="B8">
        <f>IF('insert SAMPLES'!B8="","",'insert SAMPLES'!B8)</f>
      </c>
      <c r="C8" s="14">
        <f t="shared" si="2"/>
      </c>
      <c r="D8">
        <f t="shared" si="1"/>
      </c>
      <c r="E8">
        <f>IF(B8="",""," R07C01")</f>
      </c>
      <c r="I8" t="s">
        <v>54</v>
      </c>
    </row>
    <row r="9" spans="1:9" ht="15">
      <c r="A9">
        <f t="shared" si="0"/>
      </c>
      <c r="B9">
        <f>IF('insert SAMPLES'!B9="","",'insert SAMPLES'!B9)</f>
      </c>
      <c r="C9" s="14">
        <f t="shared" si="2"/>
      </c>
      <c r="D9">
        <f t="shared" si="1"/>
      </c>
      <c r="E9">
        <f>IF(B9="",""," R08C01")</f>
      </c>
      <c r="I9" t="s">
        <v>55</v>
      </c>
    </row>
    <row r="10" spans="1:9" ht="15">
      <c r="A10">
        <f t="shared" si="0"/>
      </c>
      <c r="B10">
        <f>IF('insert SAMPLES'!B10="","",'insert SAMPLES'!B10)</f>
      </c>
      <c r="C10" s="14">
        <f>IF('insert BARCODES'!B3="","",'insert BARCODES'!B3)</f>
      </c>
      <c r="D10">
        <f t="shared" si="1"/>
      </c>
      <c r="E10">
        <f>IF(B10="",""," R01C01")</f>
      </c>
      <c r="I10" t="s">
        <v>56</v>
      </c>
    </row>
    <row r="11" spans="1:5" ht="15">
      <c r="A11">
        <f t="shared" si="0"/>
      </c>
      <c r="B11">
        <f>IF('insert SAMPLES'!B11="","",'insert SAMPLES'!B11)</f>
      </c>
      <c r="C11" s="14">
        <f>IF(B11="","",$C$10)</f>
      </c>
      <c r="D11">
        <f t="shared" si="1"/>
      </c>
      <c r="E11">
        <f>IF(B11="",""," R02C01")</f>
      </c>
    </row>
    <row r="12" spans="1:5" ht="15">
      <c r="A12">
        <f t="shared" si="0"/>
      </c>
      <c r="B12">
        <f>IF('insert SAMPLES'!B12="","",'insert SAMPLES'!B12)</f>
      </c>
      <c r="C12" s="14">
        <f aca="true" t="shared" si="3" ref="C12:C17">IF(B12="","",$C$10)</f>
      </c>
      <c r="D12">
        <f t="shared" si="1"/>
      </c>
      <c r="E12">
        <f>IF(B12="",""," R03C01")</f>
      </c>
    </row>
    <row r="13" spans="1:5" ht="15">
      <c r="A13">
        <f t="shared" si="0"/>
      </c>
      <c r="B13">
        <f>IF('insert SAMPLES'!B13="","",'insert SAMPLES'!B13)</f>
      </c>
      <c r="C13" s="14">
        <f t="shared" si="3"/>
      </c>
      <c r="D13">
        <f t="shared" si="1"/>
      </c>
      <c r="E13">
        <f>IF(B13="",""," R04C01")</f>
      </c>
    </row>
    <row r="14" spans="1:5" ht="15">
      <c r="A14">
        <f t="shared" si="0"/>
      </c>
      <c r="B14">
        <f>IF('insert SAMPLES'!B14="","",'insert SAMPLES'!B14)</f>
      </c>
      <c r="C14" s="14">
        <f t="shared" si="3"/>
      </c>
      <c r="D14">
        <f t="shared" si="1"/>
      </c>
      <c r="E14">
        <f>IF(B14="",""," R05C01")</f>
      </c>
    </row>
    <row r="15" spans="1:5" ht="15">
      <c r="A15">
        <f t="shared" si="0"/>
      </c>
      <c r="B15">
        <f>IF('insert SAMPLES'!B15="","",'insert SAMPLES'!B15)</f>
      </c>
      <c r="C15" s="14">
        <f t="shared" si="3"/>
      </c>
      <c r="D15">
        <f t="shared" si="1"/>
      </c>
      <c r="E15">
        <f>IF(B15="",""," R06C01")</f>
      </c>
    </row>
    <row r="16" spans="1:5" ht="15">
      <c r="A16">
        <f t="shared" si="0"/>
      </c>
      <c r="B16">
        <f>IF('insert SAMPLES'!B16="","",'insert SAMPLES'!B16)</f>
      </c>
      <c r="C16" s="14">
        <f t="shared" si="3"/>
      </c>
      <c r="D16">
        <f t="shared" si="1"/>
      </c>
      <c r="E16">
        <f>IF(B16="",""," R07C01")</f>
      </c>
    </row>
    <row r="17" spans="1:5" ht="15">
      <c r="A17">
        <f t="shared" si="0"/>
      </c>
      <c r="B17">
        <f>IF('insert SAMPLES'!B17="","",'insert SAMPLES'!B17)</f>
      </c>
      <c r="C17" s="14">
        <f t="shared" si="3"/>
      </c>
      <c r="D17">
        <f t="shared" si="1"/>
      </c>
      <c r="E17">
        <f>IF(B17="",""," R08C01")</f>
      </c>
    </row>
    <row r="18" spans="1:5" ht="15">
      <c r="A18">
        <f aca="true" t="shared" si="4" ref="A18:A48">IF(B18="","",ROW(B18)-1)</f>
      </c>
      <c r="B18">
        <f>IF('insert SAMPLES'!B18="","",'insert SAMPLES'!B18)</f>
      </c>
      <c r="C18" s="14">
        <f>IF('insert BARCODES'!B4="","",'insert BARCODES'!B4)</f>
      </c>
      <c r="D18">
        <f t="shared" si="1"/>
      </c>
      <c r="E18">
        <f>IF(B18="",""," R01C01")</f>
      </c>
    </row>
    <row r="19" spans="1:5" ht="15">
      <c r="A19">
        <f t="shared" si="4"/>
      </c>
      <c r="B19">
        <f>IF('insert SAMPLES'!B19="","",'insert SAMPLES'!B19)</f>
      </c>
      <c r="C19" s="14">
        <f>IF(B19="","",$C$18)</f>
      </c>
      <c r="D19">
        <f t="shared" si="1"/>
      </c>
      <c r="E19">
        <f>IF(B19="",""," R02C01")</f>
      </c>
    </row>
    <row r="20" spans="1:5" ht="15">
      <c r="A20">
        <f t="shared" si="4"/>
      </c>
      <c r="B20">
        <f>IF('insert SAMPLES'!B20="","",'insert SAMPLES'!B20)</f>
      </c>
      <c r="C20" s="14">
        <f aca="true" t="shared" si="5" ref="C20:C25">IF(B20="","",$C$18)</f>
      </c>
      <c r="D20">
        <f t="shared" si="1"/>
      </c>
      <c r="E20">
        <f>IF(B20="",""," R03C01")</f>
      </c>
    </row>
    <row r="21" spans="1:5" ht="15">
      <c r="A21">
        <f t="shared" si="4"/>
      </c>
      <c r="B21">
        <f>IF('insert SAMPLES'!B21="","",'insert SAMPLES'!B21)</f>
      </c>
      <c r="C21" s="14">
        <f t="shared" si="5"/>
      </c>
      <c r="D21">
        <f t="shared" si="1"/>
      </c>
      <c r="E21">
        <f>IF(B21="",""," R04C01")</f>
      </c>
    </row>
    <row r="22" spans="1:5" ht="15">
      <c r="A22">
        <f t="shared" si="4"/>
      </c>
      <c r="B22">
        <f>IF('insert SAMPLES'!B22="","",'insert SAMPLES'!B22)</f>
      </c>
      <c r="C22" s="14">
        <f t="shared" si="5"/>
      </c>
      <c r="D22">
        <f t="shared" si="1"/>
      </c>
      <c r="E22">
        <f>IF(B22="",""," R05C01")</f>
      </c>
    </row>
    <row r="23" spans="1:5" ht="15">
      <c r="A23">
        <f t="shared" si="4"/>
      </c>
      <c r="B23">
        <f>IF('insert SAMPLES'!B23="","",'insert SAMPLES'!B23)</f>
      </c>
      <c r="C23" s="14">
        <f t="shared" si="5"/>
      </c>
      <c r="D23">
        <f t="shared" si="1"/>
      </c>
      <c r="E23">
        <f>IF(B23="",""," R06C01")</f>
      </c>
    </row>
    <row r="24" spans="1:5" ht="15">
      <c r="A24">
        <f t="shared" si="4"/>
      </c>
      <c r="B24">
        <f>IF('insert SAMPLES'!B24="","",'insert SAMPLES'!B24)</f>
      </c>
      <c r="C24" s="14">
        <f t="shared" si="5"/>
      </c>
      <c r="D24">
        <f t="shared" si="1"/>
      </c>
      <c r="E24">
        <f>IF(B24="",""," R07C01")</f>
      </c>
    </row>
    <row r="25" spans="1:5" ht="15">
      <c r="A25">
        <f t="shared" si="4"/>
      </c>
      <c r="B25">
        <f>IF('insert SAMPLES'!B25="","",'insert SAMPLES'!B25)</f>
      </c>
      <c r="C25" s="14">
        <f t="shared" si="5"/>
      </c>
      <c r="D25">
        <f t="shared" si="1"/>
      </c>
      <c r="E25">
        <f>IF(B25="",""," R08C01")</f>
      </c>
    </row>
    <row r="26" spans="1:5" ht="15">
      <c r="A26">
        <f t="shared" si="4"/>
      </c>
      <c r="B26">
        <f>IF('insert SAMPLES'!B26="","",'insert SAMPLES'!B26)</f>
      </c>
      <c r="C26" s="14">
        <f>IF('insert BARCODES'!B5="","",'insert BARCODES'!B5)</f>
      </c>
      <c r="D26">
        <f t="shared" si="1"/>
      </c>
      <c r="E26">
        <f>IF(B26="",""," R01C01")</f>
      </c>
    </row>
    <row r="27" spans="1:5" ht="15">
      <c r="A27">
        <f t="shared" si="4"/>
      </c>
      <c r="B27">
        <f>IF('insert SAMPLES'!B27="","",'insert SAMPLES'!B27)</f>
      </c>
      <c r="C27" s="14">
        <f>IF(B27="","",$C$26)</f>
      </c>
      <c r="D27">
        <f t="shared" si="1"/>
      </c>
      <c r="E27">
        <f>IF(B27="",""," R02C01")</f>
      </c>
    </row>
    <row r="28" spans="1:5" ht="15">
      <c r="A28">
        <f t="shared" si="4"/>
      </c>
      <c r="B28">
        <f>IF('insert SAMPLES'!B28="","",'insert SAMPLES'!B28)</f>
      </c>
      <c r="C28" s="14">
        <f aca="true" t="shared" si="6" ref="C28:C33">IF(B28="","",$C$26)</f>
      </c>
      <c r="D28">
        <f t="shared" si="1"/>
      </c>
      <c r="E28">
        <f>IF(B28="",""," R03C01")</f>
      </c>
    </row>
    <row r="29" spans="1:5" ht="15">
      <c r="A29">
        <f t="shared" si="4"/>
      </c>
      <c r="B29">
        <f>IF('insert SAMPLES'!B29="","",'insert SAMPLES'!B29)</f>
      </c>
      <c r="C29" s="14">
        <f t="shared" si="6"/>
      </c>
      <c r="D29">
        <f t="shared" si="1"/>
      </c>
      <c r="E29">
        <f>IF(B29="",""," R04C01")</f>
      </c>
    </row>
    <row r="30" spans="1:5" ht="15">
      <c r="A30">
        <f t="shared" si="4"/>
      </c>
      <c r="B30">
        <f>IF('insert SAMPLES'!B30="","",'insert SAMPLES'!B30)</f>
      </c>
      <c r="C30" s="14">
        <f t="shared" si="6"/>
      </c>
      <c r="D30">
        <f t="shared" si="1"/>
      </c>
      <c r="E30">
        <f>IF(B30="",""," R05C01")</f>
      </c>
    </row>
    <row r="31" spans="1:5" ht="15">
      <c r="A31">
        <f t="shared" si="4"/>
      </c>
      <c r="B31">
        <f>IF('insert SAMPLES'!B31="","",'insert SAMPLES'!B31)</f>
      </c>
      <c r="C31" s="14">
        <f t="shared" si="6"/>
      </c>
      <c r="D31">
        <f t="shared" si="1"/>
      </c>
      <c r="E31">
        <f>IF(B31="",""," R06C01")</f>
      </c>
    </row>
    <row r="32" spans="1:5" ht="15">
      <c r="A32">
        <f t="shared" si="4"/>
      </c>
      <c r="B32">
        <f>IF('insert SAMPLES'!B32="","",'insert SAMPLES'!B32)</f>
      </c>
      <c r="C32" s="14">
        <f t="shared" si="6"/>
      </c>
      <c r="D32">
        <f t="shared" si="1"/>
      </c>
      <c r="E32">
        <f>IF(B32="",""," R07C01")</f>
      </c>
    </row>
    <row r="33" spans="1:5" ht="15">
      <c r="A33">
        <f t="shared" si="4"/>
      </c>
      <c r="B33">
        <f>IF('insert SAMPLES'!B33="","",'insert SAMPLES'!B33)</f>
      </c>
      <c r="C33" s="14">
        <f t="shared" si="6"/>
      </c>
      <c r="D33">
        <f t="shared" si="1"/>
      </c>
      <c r="E33">
        <f>IF(B33="",""," R08C01")</f>
      </c>
    </row>
    <row r="34" spans="1:5" ht="15">
      <c r="A34">
        <f t="shared" si="4"/>
      </c>
      <c r="B34">
        <f>IF('insert SAMPLES'!B34="","",'insert SAMPLES'!B34)</f>
      </c>
      <c r="C34" s="14">
        <f>IF('insert BARCODES'!B6="","",'insert BARCODES'!B6)</f>
      </c>
      <c r="D34">
        <f t="shared" si="1"/>
      </c>
      <c r="E34">
        <f>IF(B34="",""," R01C01")</f>
      </c>
    </row>
    <row r="35" spans="1:5" ht="15">
      <c r="A35">
        <f t="shared" si="4"/>
      </c>
      <c r="B35">
        <f>IF('insert SAMPLES'!B35="","",'insert SAMPLES'!B35)</f>
      </c>
      <c r="C35" s="14">
        <f>IF(B35="","",$C$34)</f>
      </c>
      <c r="D35">
        <f t="shared" si="1"/>
      </c>
      <c r="E35">
        <f>IF(B35="",""," R02C01")</f>
      </c>
    </row>
    <row r="36" spans="1:5" ht="15">
      <c r="A36">
        <f t="shared" si="4"/>
      </c>
      <c r="B36">
        <f>IF('insert SAMPLES'!B36="","",'insert SAMPLES'!B36)</f>
      </c>
      <c r="C36" s="14">
        <f aca="true" t="shared" si="7" ref="C36:C41">IF(B36="","",$C$34)</f>
      </c>
      <c r="D36">
        <f t="shared" si="1"/>
      </c>
      <c r="E36">
        <f>IF(B36="",""," R03C01")</f>
      </c>
    </row>
    <row r="37" spans="1:5" ht="15">
      <c r="A37">
        <f t="shared" si="4"/>
      </c>
      <c r="B37">
        <f>IF('insert SAMPLES'!B37="","",'insert SAMPLES'!B37)</f>
      </c>
      <c r="C37" s="14">
        <f t="shared" si="7"/>
      </c>
      <c r="D37">
        <f t="shared" si="1"/>
      </c>
      <c r="E37">
        <f>IF(B37="",""," R04C01")</f>
      </c>
    </row>
    <row r="38" spans="1:5" ht="15">
      <c r="A38">
        <f t="shared" si="4"/>
      </c>
      <c r="B38">
        <f>IF('insert SAMPLES'!B38="","",'insert SAMPLES'!B38)</f>
      </c>
      <c r="C38" s="14">
        <f t="shared" si="7"/>
      </c>
      <c r="D38">
        <f t="shared" si="1"/>
      </c>
      <c r="E38">
        <f>IF(B38="",""," R05C01")</f>
      </c>
    </row>
    <row r="39" spans="1:5" ht="15">
      <c r="A39">
        <f t="shared" si="4"/>
      </c>
      <c r="B39">
        <f>IF('insert SAMPLES'!B39="","",'insert SAMPLES'!B39)</f>
      </c>
      <c r="C39" s="14">
        <f t="shared" si="7"/>
      </c>
      <c r="D39">
        <f t="shared" si="1"/>
      </c>
      <c r="E39">
        <f>IF(B39="",""," R06C01")</f>
      </c>
    </row>
    <row r="40" spans="1:5" ht="15">
      <c r="A40">
        <f t="shared" si="4"/>
      </c>
      <c r="B40">
        <f>IF('insert SAMPLES'!B40="","",'insert SAMPLES'!B40)</f>
      </c>
      <c r="C40" s="14">
        <f t="shared" si="7"/>
      </c>
      <c r="D40">
        <f t="shared" si="1"/>
      </c>
      <c r="E40">
        <f>IF(B40="",""," R07C01")</f>
      </c>
    </row>
    <row r="41" spans="1:5" ht="15">
      <c r="A41">
        <f t="shared" si="4"/>
      </c>
      <c r="B41">
        <f>IF('insert SAMPLES'!B41="","",'insert SAMPLES'!B41)</f>
      </c>
      <c r="C41" s="14">
        <f t="shared" si="7"/>
      </c>
      <c r="D41">
        <f t="shared" si="1"/>
      </c>
      <c r="E41">
        <f>IF(B41="",""," R08C01")</f>
      </c>
    </row>
    <row r="42" spans="1:5" ht="15">
      <c r="A42">
        <f t="shared" si="4"/>
      </c>
      <c r="B42">
        <f>IF('insert SAMPLES'!B42="","",'insert SAMPLES'!B42)</f>
      </c>
      <c r="C42" s="14">
        <f>IF('insert BARCODES'!B7="","",'insert BARCODES'!B7)</f>
      </c>
      <c r="D42">
        <f t="shared" si="1"/>
      </c>
      <c r="E42">
        <f>IF(B42="",""," R01C01")</f>
      </c>
    </row>
    <row r="43" spans="1:5" ht="15">
      <c r="A43">
        <f t="shared" si="4"/>
      </c>
      <c r="B43">
        <f>IF('insert SAMPLES'!B43="","",'insert SAMPLES'!B43)</f>
      </c>
      <c r="C43" s="14">
        <f>IF(B43="","",$C$42)</f>
      </c>
      <c r="D43">
        <f t="shared" si="1"/>
      </c>
      <c r="E43">
        <f>IF(B43="",""," R02C01")</f>
      </c>
    </row>
    <row r="44" spans="1:5" ht="15">
      <c r="A44">
        <f t="shared" si="4"/>
      </c>
      <c r="B44">
        <f>IF('insert SAMPLES'!B44="","",'insert SAMPLES'!B44)</f>
      </c>
      <c r="C44" s="14">
        <f aca="true" t="shared" si="8" ref="C44:C49">IF(B44="","",$C$42)</f>
      </c>
      <c r="D44">
        <f t="shared" si="1"/>
      </c>
      <c r="E44">
        <f>IF(B44="",""," R03C01")</f>
      </c>
    </row>
    <row r="45" spans="1:5" ht="15">
      <c r="A45">
        <f t="shared" si="4"/>
      </c>
      <c r="B45">
        <f>IF('insert SAMPLES'!B45="","",'insert SAMPLES'!B45)</f>
      </c>
      <c r="C45" s="14">
        <f t="shared" si="8"/>
      </c>
      <c r="D45">
        <f t="shared" si="1"/>
      </c>
      <c r="E45">
        <f>IF(B45="",""," R04C01")</f>
      </c>
    </row>
    <row r="46" spans="1:5" ht="15">
      <c r="A46">
        <f t="shared" si="4"/>
      </c>
      <c r="B46">
        <f>IF('insert SAMPLES'!B46="","",'insert SAMPLES'!B46)</f>
      </c>
      <c r="C46" s="14">
        <f t="shared" si="8"/>
      </c>
      <c r="D46">
        <f t="shared" si="1"/>
      </c>
      <c r="E46">
        <f>IF(B46="",""," R05C01")</f>
      </c>
    </row>
    <row r="47" spans="1:5" ht="15">
      <c r="A47">
        <f t="shared" si="4"/>
      </c>
      <c r="B47">
        <f>IF('insert SAMPLES'!B47="","",'insert SAMPLES'!B47)</f>
      </c>
      <c r="C47" s="14">
        <f t="shared" si="8"/>
      </c>
      <c r="D47">
        <f t="shared" si="1"/>
      </c>
      <c r="E47">
        <f>IF(B47="",""," R06C01")</f>
      </c>
    </row>
    <row r="48" spans="1:5" ht="15">
      <c r="A48">
        <f t="shared" si="4"/>
      </c>
      <c r="B48">
        <f>IF('insert SAMPLES'!B48="","",'insert SAMPLES'!B48)</f>
      </c>
      <c r="C48" s="14">
        <f t="shared" si="8"/>
      </c>
      <c r="D48">
        <f t="shared" si="1"/>
      </c>
      <c r="E48">
        <f>IF(B48="",""," R07C01")</f>
      </c>
    </row>
    <row r="49" spans="1:5" ht="15">
      <c r="A49">
        <f>IF(B49="","",ROW(B49)-1)</f>
      </c>
      <c r="B49">
        <f>IF('insert SAMPLES'!B49="","",'insert SAMPLES'!B49)</f>
      </c>
      <c r="C49" s="14">
        <f t="shared" si="8"/>
      </c>
      <c r="D49">
        <f t="shared" si="1"/>
      </c>
      <c r="E49">
        <f>IF(B49="",""," R08C01")</f>
      </c>
    </row>
    <row r="50" spans="1:5" ht="15">
      <c r="A50">
        <f aca="true" t="shared" si="9" ref="A50:A97">IF(B50="","",ROW(B50)-1)</f>
      </c>
      <c r="B50">
        <f>IF('insert SAMPLES'!B50="","",'insert SAMPLES'!B50)</f>
      </c>
      <c r="C50" s="14">
        <f>IF('insert BARCODES'!B8="","",'insert BARCODES'!B8)</f>
      </c>
      <c r="D50">
        <f>IF(B50="","","BeadArray")</f>
      </c>
      <c r="E50">
        <f>IF(B50="",""," R01C01")</f>
      </c>
    </row>
    <row r="51" spans="1:5" ht="15">
      <c r="A51">
        <f t="shared" si="9"/>
      </c>
      <c r="B51">
        <f>IF('insert SAMPLES'!B51="","",'insert SAMPLES'!B51)</f>
      </c>
      <c r="C51" s="14">
        <f>IF(B51="","",$C$50)</f>
      </c>
      <c r="D51">
        <f t="shared" si="1"/>
      </c>
      <c r="E51">
        <f>IF(B51="",""," R02C01")</f>
      </c>
    </row>
    <row r="52" spans="1:5" ht="15">
      <c r="A52">
        <f t="shared" si="9"/>
      </c>
      <c r="B52">
        <f>IF('insert SAMPLES'!B52="","",'insert SAMPLES'!B52)</f>
      </c>
      <c r="C52" s="14">
        <f aca="true" t="shared" si="10" ref="C52:C57">IF(B52="","",$C$50)</f>
      </c>
      <c r="D52">
        <f t="shared" si="1"/>
      </c>
      <c r="E52">
        <f>IF(B52="",""," R03C01")</f>
      </c>
    </row>
    <row r="53" spans="1:5" ht="15">
      <c r="A53">
        <f t="shared" si="9"/>
      </c>
      <c r="B53">
        <f>IF('insert SAMPLES'!B53="","",'insert SAMPLES'!B53)</f>
      </c>
      <c r="C53" s="14">
        <f t="shared" si="10"/>
      </c>
      <c r="D53">
        <f t="shared" si="1"/>
      </c>
      <c r="E53">
        <f>IF(B53="",""," R04C01")</f>
      </c>
    </row>
    <row r="54" spans="1:5" ht="15">
      <c r="A54">
        <f t="shared" si="9"/>
      </c>
      <c r="B54">
        <f>IF('insert SAMPLES'!B54="","",'insert SAMPLES'!B54)</f>
      </c>
      <c r="C54" s="14">
        <f t="shared" si="10"/>
      </c>
      <c r="D54">
        <f t="shared" si="1"/>
      </c>
      <c r="E54">
        <f>IF(B54="",""," R05C01")</f>
      </c>
    </row>
    <row r="55" spans="1:5" ht="15">
      <c r="A55">
        <f t="shared" si="9"/>
      </c>
      <c r="B55">
        <f>IF('insert SAMPLES'!B55="","",'insert SAMPLES'!B55)</f>
      </c>
      <c r="C55" s="14">
        <f t="shared" si="10"/>
      </c>
      <c r="D55">
        <f t="shared" si="1"/>
      </c>
      <c r="E55">
        <f>IF(B55="",""," R06C01")</f>
      </c>
    </row>
    <row r="56" spans="1:5" ht="15">
      <c r="A56">
        <f t="shared" si="9"/>
      </c>
      <c r="B56">
        <f>IF('insert SAMPLES'!B56="","",'insert SAMPLES'!B56)</f>
      </c>
      <c r="C56" s="14">
        <f t="shared" si="10"/>
      </c>
      <c r="D56">
        <f t="shared" si="1"/>
      </c>
      <c r="E56">
        <f>IF(B56="",""," R07C01")</f>
      </c>
    </row>
    <row r="57" spans="1:5" ht="15">
      <c r="A57">
        <f t="shared" si="9"/>
      </c>
      <c r="B57">
        <f>IF('insert SAMPLES'!B57="","",'insert SAMPLES'!B57)</f>
      </c>
      <c r="C57" s="14">
        <f t="shared" si="10"/>
      </c>
      <c r="D57">
        <f t="shared" si="1"/>
      </c>
      <c r="E57">
        <f>IF(B57="",""," R08C01")</f>
      </c>
    </row>
    <row r="58" spans="1:5" ht="15">
      <c r="A58">
        <f t="shared" si="9"/>
      </c>
      <c r="B58">
        <f>IF('insert SAMPLES'!B58="","",'insert SAMPLES'!B58)</f>
      </c>
      <c r="C58" s="14">
        <f>IF('insert BARCODES'!B9="","",'insert BARCODES'!B9)</f>
      </c>
      <c r="D58">
        <f t="shared" si="1"/>
      </c>
      <c r="E58">
        <f>IF(B58="",""," R01C01")</f>
      </c>
    </row>
    <row r="59" spans="1:5" ht="15">
      <c r="A59">
        <f t="shared" si="9"/>
      </c>
      <c r="B59">
        <f>IF('insert SAMPLES'!B59="","",'insert SAMPLES'!B59)</f>
      </c>
      <c r="C59" s="14">
        <f>IF(B59="","",$C$58)</f>
      </c>
      <c r="D59">
        <f t="shared" si="1"/>
      </c>
      <c r="E59">
        <f>IF(B59="",""," R02C01")</f>
      </c>
    </row>
    <row r="60" spans="1:5" ht="15">
      <c r="A60">
        <f t="shared" si="9"/>
      </c>
      <c r="B60">
        <f>IF('insert SAMPLES'!B60="","",'insert SAMPLES'!B60)</f>
      </c>
      <c r="C60" s="14">
        <f aca="true" t="shared" si="11" ref="C60:C65">IF(B60="","",$C$58)</f>
      </c>
      <c r="D60">
        <f t="shared" si="1"/>
      </c>
      <c r="E60">
        <f>IF(B60="",""," R03C01")</f>
      </c>
    </row>
    <row r="61" spans="1:5" ht="15">
      <c r="A61">
        <f t="shared" si="9"/>
      </c>
      <c r="B61">
        <f>IF('insert SAMPLES'!B61="","",'insert SAMPLES'!B61)</f>
      </c>
      <c r="C61" s="14">
        <f t="shared" si="11"/>
      </c>
      <c r="D61">
        <f t="shared" si="1"/>
      </c>
      <c r="E61">
        <f>IF(B61="",""," R04C01")</f>
      </c>
    </row>
    <row r="62" spans="1:5" ht="15">
      <c r="A62">
        <f t="shared" si="9"/>
      </c>
      <c r="B62">
        <f>IF('insert SAMPLES'!B62="","",'insert SAMPLES'!B62)</f>
      </c>
      <c r="C62" s="14">
        <f t="shared" si="11"/>
      </c>
      <c r="D62">
        <f t="shared" si="1"/>
      </c>
      <c r="E62">
        <f>IF(B62="",""," R05C01")</f>
      </c>
    </row>
    <row r="63" spans="1:5" ht="15">
      <c r="A63">
        <f t="shared" si="9"/>
      </c>
      <c r="B63">
        <f>IF('insert SAMPLES'!B63="","",'insert SAMPLES'!B63)</f>
      </c>
      <c r="C63" s="14">
        <f t="shared" si="11"/>
      </c>
      <c r="D63">
        <f t="shared" si="1"/>
      </c>
      <c r="E63">
        <f>IF(B63="",""," R06C01")</f>
      </c>
    </row>
    <row r="64" spans="1:5" ht="15">
      <c r="A64">
        <f t="shared" si="9"/>
      </c>
      <c r="B64">
        <f>IF('insert SAMPLES'!B64="","",'insert SAMPLES'!B64)</f>
      </c>
      <c r="C64" s="14">
        <f t="shared" si="11"/>
      </c>
      <c r="D64">
        <f t="shared" si="1"/>
      </c>
      <c r="E64">
        <f>IF(B64="",""," R07C01")</f>
      </c>
    </row>
    <row r="65" spans="1:5" ht="15">
      <c r="A65">
        <f t="shared" si="9"/>
      </c>
      <c r="B65">
        <f>IF('insert SAMPLES'!B65="","",'insert SAMPLES'!B65)</f>
      </c>
      <c r="C65" s="14">
        <f t="shared" si="11"/>
      </c>
      <c r="D65">
        <f t="shared" si="1"/>
      </c>
      <c r="E65">
        <f>IF(B65="",""," R08C01")</f>
      </c>
    </row>
    <row r="66" spans="1:5" ht="15">
      <c r="A66">
        <f t="shared" si="9"/>
      </c>
      <c r="B66">
        <f>IF('insert SAMPLES'!B66="","",'insert SAMPLES'!B66)</f>
      </c>
      <c r="C66" s="14">
        <f>IF('insert BARCODES'!B10="","",'insert BARCODES'!B10)</f>
      </c>
      <c r="D66">
        <f t="shared" si="1"/>
      </c>
      <c r="E66">
        <f>IF(B66="",""," R01C01")</f>
      </c>
    </row>
    <row r="67" spans="1:5" ht="15">
      <c r="A67">
        <f t="shared" si="9"/>
      </c>
      <c r="B67">
        <f>IF('insert SAMPLES'!B67="","",'insert SAMPLES'!B67)</f>
      </c>
      <c r="C67" s="14">
        <f>IF(B67="","",$C$66)</f>
      </c>
      <c r="D67">
        <f aca="true" t="shared" si="12" ref="D67:D97">IF(B67="","","BeadArray")</f>
      </c>
      <c r="E67">
        <f>IF(B67="",""," R02C01")</f>
      </c>
    </row>
    <row r="68" spans="1:5" ht="15">
      <c r="A68">
        <f t="shared" si="9"/>
      </c>
      <c r="B68">
        <f>IF('insert SAMPLES'!B68="","",'insert SAMPLES'!B68)</f>
      </c>
      <c r="C68" s="14">
        <f aca="true" t="shared" si="13" ref="C68:C73">IF(B68="","",$C$66)</f>
      </c>
      <c r="D68">
        <f t="shared" si="12"/>
      </c>
      <c r="E68">
        <f>IF(B68="",""," R03C01")</f>
      </c>
    </row>
    <row r="69" spans="1:5" ht="15">
      <c r="A69">
        <f t="shared" si="9"/>
      </c>
      <c r="B69">
        <f>IF('insert SAMPLES'!B69="","",'insert SAMPLES'!B69)</f>
      </c>
      <c r="C69" s="14">
        <f t="shared" si="13"/>
      </c>
      <c r="D69">
        <f t="shared" si="12"/>
      </c>
      <c r="E69">
        <f>IF(B69="",""," R04C01")</f>
      </c>
    </row>
    <row r="70" spans="1:5" ht="15">
      <c r="A70">
        <f t="shared" si="9"/>
      </c>
      <c r="B70">
        <f>IF('insert SAMPLES'!B70="","",'insert SAMPLES'!B70)</f>
      </c>
      <c r="C70" s="14">
        <f t="shared" si="13"/>
      </c>
      <c r="D70">
        <f t="shared" si="12"/>
      </c>
      <c r="E70">
        <f>IF(B70="",""," R05C01")</f>
      </c>
    </row>
    <row r="71" spans="1:5" ht="15">
      <c r="A71">
        <f t="shared" si="9"/>
      </c>
      <c r="B71">
        <f>IF('insert SAMPLES'!B71="","",'insert SAMPLES'!B71)</f>
      </c>
      <c r="C71" s="14">
        <f t="shared" si="13"/>
      </c>
      <c r="D71">
        <f t="shared" si="12"/>
      </c>
      <c r="E71">
        <f>IF(B71="",""," R06C01")</f>
      </c>
    </row>
    <row r="72" spans="1:5" ht="15">
      <c r="A72">
        <f t="shared" si="9"/>
      </c>
      <c r="B72">
        <f>IF('insert SAMPLES'!B72="","",'insert SAMPLES'!B72)</f>
      </c>
      <c r="C72" s="14">
        <f t="shared" si="13"/>
      </c>
      <c r="D72">
        <f t="shared" si="12"/>
      </c>
      <c r="E72">
        <f>IF(B72="",""," R07C01")</f>
      </c>
    </row>
    <row r="73" spans="1:5" ht="15">
      <c r="A73">
        <f t="shared" si="9"/>
      </c>
      <c r="B73">
        <f>IF('insert SAMPLES'!B73="","",'insert SAMPLES'!B73)</f>
      </c>
      <c r="C73" s="14">
        <f t="shared" si="13"/>
      </c>
      <c r="D73">
        <f t="shared" si="12"/>
      </c>
      <c r="E73">
        <f>IF(B73="",""," R08C01")</f>
      </c>
    </row>
    <row r="74" spans="1:5" ht="15">
      <c r="A74">
        <f t="shared" si="9"/>
      </c>
      <c r="B74">
        <f>IF('insert SAMPLES'!B74="","",'insert SAMPLES'!B74)</f>
      </c>
      <c r="C74" s="14">
        <f>IF('insert BARCODES'!B11="","",'insert BARCODES'!B11)</f>
      </c>
      <c r="D74">
        <f t="shared" si="12"/>
      </c>
      <c r="E74">
        <f>IF(B74="",""," R01C01")</f>
      </c>
    </row>
    <row r="75" spans="1:5" ht="15">
      <c r="A75">
        <f t="shared" si="9"/>
      </c>
      <c r="B75">
        <f>IF('insert SAMPLES'!B75="","",'insert SAMPLES'!B75)</f>
      </c>
      <c r="C75" s="14">
        <f>IF(B75="","",$C$74)</f>
      </c>
      <c r="D75">
        <f t="shared" si="12"/>
      </c>
      <c r="E75">
        <f>IF(B75="",""," R02C01")</f>
      </c>
    </row>
    <row r="76" spans="1:5" ht="15">
      <c r="A76">
        <f t="shared" si="9"/>
      </c>
      <c r="B76">
        <f>IF('insert SAMPLES'!B76="","",'insert SAMPLES'!B76)</f>
      </c>
      <c r="C76" s="14">
        <f aca="true" t="shared" si="14" ref="C76:C81">IF(B76="","",$C$74)</f>
      </c>
      <c r="D76">
        <f t="shared" si="12"/>
      </c>
      <c r="E76">
        <f>IF(B76="",""," R03C01")</f>
      </c>
    </row>
    <row r="77" spans="1:5" ht="15">
      <c r="A77">
        <f t="shared" si="9"/>
      </c>
      <c r="B77">
        <f>IF('insert SAMPLES'!B77="","",'insert SAMPLES'!B77)</f>
      </c>
      <c r="C77" s="14">
        <f t="shared" si="14"/>
      </c>
      <c r="D77">
        <f t="shared" si="12"/>
      </c>
      <c r="E77">
        <f>IF(B77="",""," R04C01")</f>
      </c>
    </row>
    <row r="78" spans="1:5" ht="15">
      <c r="A78">
        <f t="shared" si="9"/>
      </c>
      <c r="B78">
        <f>IF('insert SAMPLES'!B78="","",'insert SAMPLES'!B78)</f>
      </c>
      <c r="C78" s="14">
        <f t="shared" si="14"/>
      </c>
      <c r="D78">
        <f t="shared" si="12"/>
      </c>
      <c r="E78">
        <f>IF(B78="",""," R05C01")</f>
      </c>
    </row>
    <row r="79" spans="1:5" ht="15">
      <c r="A79">
        <f t="shared" si="9"/>
      </c>
      <c r="B79">
        <f>IF('insert SAMPLES'!B79="","",'insert SAMPLES'!B79)</f>
      </c>
      <c r="C79" s="14">
        <f t="shared" si="14"/>
      </c>
      <c r="D79">
        <f t="shared" si="12"/>
      </c>
      <c r="E79">
        <f>IF(B79="",""," R06C01")</f>
      </c>
    </row>
    <row r="80" spans="1:5" ht="15">
      <c r="A80">
        <f t="shared" si="9"/>
      </c>
      <c r="B80">
        <f>IF('insert SAMPLES'!B80="","",'insert SAMPLES'!B80)</f>
      </c>
      <c r="C80" s="14">
        <f t="shared" si="14"/>
      </c>
      <c r="D80">
        <f t="shared" si="12"/>
      </c>
      <c r="E80">
        <f>IF(B80="",""," R07C01")</f>
      </c>
    </row>
    <row r="81" spans="1:5" ht="15">
      <c r="A81">
        <f t="shared" si="9"/>
      </c>
      <c r="B81">
        <f>IF('insert SAMPLES'!B81="","",'insert SAMPLES'!B81)</f>
      </c>
      <c r="C81" s="14">
        <f t="shared" si="14"/>
      </c>
      <c r="D81">
        <f t="shared" si="12"/>
      </c>
      <c r="E81">
        <f>IF(B81="",""," R08C01")</f>
      </c>
    </row>
    <row r="82" spans="1:5" ht="15">
      <c r="A82">
        <f t="shared" si="9"/>
      </c>
      <c r="B82">
        <f>IF('insert SAMPLES'!B82="","",'insert SAMPLES'!B82)</f>
      </c>
      <c r="C82" s="14">
        <f>IF('insert BARCODES'!B12="","",'insert BARCODES'!B12)</f>
      </c>
      <c r="D82">
        <f t="shared" si="12"/>
      </c>
      <c r="E82">
        <f>IF(B82="",""," R01C01")</f>
      </c>
    </row>
    <row r="83" spans="1:5" ht="15">
      <c r="A83">
        <f t="shared" si="9"/>
      </c>
      <c r="B83">
        <f>IF('insert SAMPLES'!B83="","",'insert SAMPLES'!B83)</f>
      </c>
      <c r="C83" s="14">
        <f>IF(B83="","",$C$82)</f>
      </c>
      <c r="D83">
        <f t="shared" si="12"/>
      </c>
      <c r="E83">
        <f>IF(B83="",""," R02C01")</f>
      </c>
    </row>
    <row r="84" spans="1:5" ht="15">
      <c r="A84">
        <f t="shared" si="9"/>
      </c>
      <c r="B84">
        <f>IF('insert SAMPLES'!B84="","",'insert SAMPLES'!B84)</f>
      </c>
      <c r="C84" s="14">
        <f aca="true" t="shared" si="15" ref="C84:C89">IF(B84="","",$C$82)</f>
      </c>
      <c r="D84">
        <f t="shared" si="12"/>
      </c>
      <c r="E84">
        <f>IF(B84="",""," R03C01")</f>
      </c>
    </row>
    <row r="85" spans="1:5" ht="15">
      <c r="A85">
        <f t="shared" si="9"/>
      </c>
      <c r="B85">
        <f>IF('insert SAMPLES'!B85="","",'insert SAMPLES'!B85)</f>
      </c>
      <c r="C85" s="14">
        <f t="shared" si="15"/>
      </c>
      <c r="D85">
        <f t="shared" si="12"/>
      </c>
      <c r="E85">
        <f>IF(B85="",""," R04C01")</f>
      </c>
    </row>
    <row r="86" spans="1:5" ht="15">
      <c r="A86">
        <f t="shared" si="9"/>
      </c>
      <c r="B86">
        <f>IF('insert SAMPLES'!B86="","",'insert SAMPLES'!B86)</f>
      </c>
      <c r="C86" s="14">
        <f t="shared" si="15"/>
      </c>
      <c r="D86">
        <f t="shared" si="12"/>
      </c>
      <c r="E86">
        <f>IF(B86="",""," R05C01")</f>
      </c>
    </row>
    <row r="87" spans="1:5" ht="15">
      <c r="A87">
        <f t="shared" si="9"/>
      </c>
      <c r="B87">
        <f>IF('insert SAMPLES'!B87="","",'insert SAMPLES'!B87)</f>
      </c>
      <c r="C87" s="14">
        <f t="shared" si="15"/>
      </c>
      <c r="D87">
        <f t="shared" si="12"/>
      </c>
      <c r="E87">
        <f>IF(B87="",""," R06C01")</f>
      </c>
    </row>
    <row r="88" spans="1:5" ht="15">
      <c r="A88">
        <f t="shared" si="9"/>
      </c>
      <c r="B88">
        <f>IF('insert SAMPLES'!B88="","",'insert SAMPLES'!B88)</f>
      </c>
      <c r="C88" s="14">
        <f t="shared" si="15"/>
      </c>
      <c r="D88">
        <f t="shared" si="12"/>
      </c>
      <c r="E88">
        <f>IF(B88="",""," R07C01")</f>
      </c>
    </row>
    <row r="89" spans="1:5" ht="15">
      <c r="A89">
        <f t="shared" si="9"/>
      </c>
      <c r="B89">
        <f>IF('insert SAMPLES'!B89="","",'insert SAMPLES'!B89)</f>
      </c>
      <c r="C89" s="14">
        <f t="shared" si="15"/>
      </c>
      <c r="D89">
        <f t="shared" si="12"/>
      </c>
      <c r="E89">
        <f>IF(B89="",""," R08C01")</f>
      </c>
    </row>
    <row r="90" spans="1:5" ht="15">
      <c r="A90">
        <f t="shared" si="9"/>
      </c>
      <c r="B90">
        <f>IF('insert SAMPLES'!B90="","",'insert SAMPLES'!B90)</f>
      </c>
      <c r="C90" s="14">
        <f>IF('insert BARCODES'!B13="","",'insert BARCODES'!B13)</f>
      </c>
      <c r="D90">
        <f t="shared" si="12"/>
      </c>
      <c r="E90">
        <f>IF(B90="",""," R01C01")</f>
      </c>
    </row>
    <row r="91" spans="1:5" ht="15">
      <c r="A91">
        <f t="shared" si="9"/>
      </c>
      <c r="B91">
        <f>IF('insert SAMPLES'!B91="","",'insert SAMPLES'!B91)</f>
      </c>
      <c r="C91" s="14">
        <f>IF(B91="","",$C$90)</f>
      </c>
      <c r="D91">
        <f t="shared" si="12"/>
      </c>
      <c r="E91">
        <f>IF(B91="",""," R02C01")</f>
      </c>
    </row>
    <row r="92" spans="1:5" ht="15">
      <c r="A92">
        <f t="shared" si="9"/>
      </c>
      <c r="B92">
        <f>IF('insert SAMPLES'!B92="","",'insert SAMPLES'!B92)</f>
      </c>
      <c r="C92" s="14">
        <f aca="true" t="shared" si="16" ref="C92:C97">IF(B92="","",$C$90)</f>
      </c>
      <c r="D92">
        <f t="shared" si="12"/>
      </c>
      <c r="E92">
        <f>IF(B92="",""," R03C01")</f>
      </c>
    </row>
    <row r="93" spans="1:5" ht="15">
      <c r="A93">
        <f t="shared" si="9"/>
      </c>
      <c r="B93">
        <f>IF('insert SAMPLES'!B93="","",'insert SAMPLES'!B93)</f>
      </c>
      <c r="C93" s="14">
        <f t="shared" si="16"/>
      </c>
      <c r="D93">
        <f t="shared" si="12"/>
      </c>
      <c r="E93">
        <f>IF(B93="",""," R04C01")</f>
      </c>
    </row>
    <row r="94" spans="1:5" ht="15">
      <c r="A94">
        <f t="shared" si="9"/>
      </c>
      <c r="B94">
        <f>IF('insert SAMPLES'!B94="","",'insert SAMPLES'!B94)</f>
      </c>
      <c r="C94" s="14">
        <f t="shared" si="16"/>
      </c>
      <c r="D94">
        <f t="shared" si="12"/>
      </c>
      <c r="E94">
        <f>IF(B94="",""," R05C01")</f>
      </c>
    </row>
    <row r="95" spans="1:5" ht="15">
      <c r="A95">
        <f t="shared" si="9"/>
      </c>
      <c r="B95">
        <f>IF('insert SAMPLES'!B95="","",'insert SAMPLES'!B95)</f>
      </c>
      <c r="C95" s="14">
        <f t="shared" si="16"/>
      </c>
      <c r="D95">
        <f t="shared" si="12"/>
      </c>
      <c r="E95">
        <f>IF(B95="",""," R06C01")</f>
      </c>
    </row>
    <row r="96" spans="1:5" ht="15">
      <c r="A96">
        <f t="shared" si="9"/>
      </c>
      <c r="B96">
        <f>IF('insert SAMPLES'!B96="","",'insert SAMPLES'!B96)</f>
      </c>
      <c r="C96" s="14">
        <f t="shared" si="16"/>
      </c>
      <c r="D96">
        <f t="shared" si="12"/>
      </c>
      <c r="E96">
        <f>IF(B96="",""," R07C01")</f>
      </c>
    </row>
    <row r="97" spans="1:5" ht="15">
      <c r="A97">
        <f t="shared" si="9"/>
      </c>
      <c r="B97">
        <f>IF('insert SAMPLES'!B97="","",'insert SAMPLES'!B97)</f>
      </c>
      <c r="C97" s="14">
        <f t="shared" si="16"/>
      </c>
      <c r="D97">
        <f t="shared" si="12"/>
      </c>
      <c r="E97">
        <f>IF(B97="",""," R08C01")</f>
      </c>
    </row>
    <row r="112" spans="1:2" ht="15">
      <c r="A112">
        <f aca="true" t="shared" si="17" ref="A112:A122">IF(B112="","",ROW(B112)-1)</f>
      </c>
      <c r="B112">
        <f>IF('insert SAMPLES'!B112="","",'insert SAMPLES'!B112)</f>
      </c>
    </row>
    <row r="113" spans="1:2" ht="15">
      <c r="A113">
        <f t="shared" si="17"/>
      </c>
      <c r="B113">
        <f>IF('insert SAMPLES'!B113="","",'insert SAMPLES'!B113)</f>
      </c>
    </row>
    <row r="114" spans="1:2" ht="15">
      <c r="A114">
        <f t="shared" si="17"/>
      </c>
      <c r="B114">
        <f>IF('insert SAMPLES'!B114="","",'insert SAMPLES'!B114)</f>
      </c>
    </row>
    <row r="115" spans="1:2" ht="15">
      <c r="A115">
        <f t="shared" si="17"/>
      </c>
      <c r="B115">
        <f>IF('insert SAMPLES'!B115="","",'insert SAMPLES'!B115)</f>
      </c>
    </row>
    <row r="116" spans="1:2" ht="15">
      <c r="A116">
        <f t="shared" si="17"/>
      </c>
      <c r="B116">
        <f>IF('insert SAMPLES'!B116="","",'insert SAMPLES'!B116)</f>
      </c>
    </row>
    <row r="117" spans="1:2" ht="15">
      <c r="A117">
        <f t="shared" si="17"/>
      </c>
      <c r="B117">
        <f>IF('insert SAMPLES'!B117="","",'insert SAMPLES'!B117)</f>
      </c>
    </row>
    <row r="118" spans="1:2" ht="15">
      <c r="A118">
        <f t="shared" si="17"/>
      </c>
      <c r="B118">
        <f>IF('insert SAMPLES'!B118="","",'insert SAMPLES'!B118)</f>
      </c>
    </row>
    <row r="119" spans="1:2" ht="15">
      <c r="A119">
        <f t="shared" si="17"/>
      </c>
      <c r="B119">
        <f>IF('insert SAMPLES'!B119="","",'insert SAMPLES'!B119)</f>
      </c>
    </row>
    <row r="120" spans="1:2" ht="15">
      <c r="A120">
        <f t="shared" si="17"/>
      </c>
      <c r="B120">
        <f>IF('insert SAMPLES'!B120="","",'insert SAMPLES'!B120)</f>
      </c>
    </row>
    <row r="121" spans="1:2" ht="15">
      <c r="A121">
        <f t="shared" si="17"/>
      </c>
      <c r="B121">
        <f>IF('insert SAMPLES'!B121="","",'insert SAMPLES'!B121)</f>
      </c>
    </row>
    <row r="122" spans="1:2" ht="15">
      <c r="A122">
        <f t="shared" si="17"/>
      </c>
      <c r="B122">
        <f>IF('insert SAMPLES'!B122="","",'insert SAMPLES'!B122)</f>
      </c>
    </row>
  </sheetData>
  <sheetProtection password="CD2F" sheet="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97"/>
  <sheetViews>
    <sheetView zoomScale="90" zoomScaleNormal="90" zoomScalePageLayoutView="0" workbookViewId="0" topLeftCell="A1">
      <selection activeCell="M3" sqref="M3:M10"/>
    </sheetView>
  </sheetViews>
  <sheetFormatPr defaultColWidth="9.140625" defaultRowHeight="15"/>
  <cols>
    <col min="2" max="13" width="12.00390625" style="0" bestFit="1" customWidth="1"/>
    <col min="14" max="14" width="14.421875" style="0" customWidth="1"/>
  </cols>
  <sheetData>
    <row r="1" spans="2:14" ht="15">
      <c r="B1">
        <v>1</v>
      </c>
      <c r="C1">
        <v>2</v>
      </c>
      <c r="D1">
        <v>3</v>
      </c>
      <c r="E1">
        <v>4</v>
      </c>
      <c r="F1">
        <v>5</v>
      </c>
      <c r="G1">
        <v>6</v>
      </c>
      <c r="H1">
        <v>7</v>
      </c>
      <c r="I1">
        <v>8</v>
      </c>
      <c r="J1">
        <v>9</v>
      </c>
      <c r="K1">
        <v>10</v>
      </c>
      <c r="L1">
        <v>11</v>
      </c>
      <c r="M1">
        <v>12</v>
      </c>
      <c r="N1" t="s">
        <v>29</v>
      </c>
    </row>
    <row r="2" spans="2:13" ht="15">
      <c r="B2" s="14">
        <f>IF('insert BARCODES'!B2="","",'insert BARCODES'!B2)</f>
      </c>
      <c r="C2" s="14">
        <f>IF('insert BARCODES'!B3="","",'insert BARCODES'!B3)</f>
      </c>
      <c r="D2" s="14">
        <f>IF('insert BARCODES'!B4="","",'insert BARCODES'!B4)</f>
      </c>
      <c r="E2" s="14">
        <f>IF('insert BARCODES'!B5="","",'insert BARCODES'!B5)</f>
      </c>
      <c r="F2" s="14">
        <f>IF('insert BARCODES'!B6="","",'insert BARCODES'!B6)</f>
      </c>
      <c r="G2" s="14">
        <f>IF('insert BARCODES'!B7="","",'insert BARCODES'!B7)</f>
      </c>
      <c r="H2" s="14">
        <f>IF('insert BARCODES'!B8="","",'insert BARCODES'!B8)</f>
      </c>
      <c r="I2" s="14">
        <f>IF('insert BARCODES'!B9="","",'insert BARCODES'!B9)</f>
      </c>
      <c r="J2" s="14">
        <f>IF('insert BARCODES'!B10="","",'insert BARCODES'!B10)</f>
      </c>
      <c r="K2" s="14">
        <f>IF('insert BARCODES'!B11="","",'insert BARCODES'!B11)</f>
      </c>
      <c r="L2" s="14">
        <f>IF('insert BARCODES'!B12="","",'insert BARCODES'!B12)</f>
      </c>
      <c r="M2" s="14">
        <f>IF('insert BARCODES'!B13="","",'insert BARCODES'!B13)</f>
      </c>
    </row>
    <row r="3" spans="1:14" ht="15">
      <c r="A3" t="s">
        <v>1</v>
      </c>
      <c r="B3">
        <f>IF(OR(B2="",'insert SAMPLES'!B2=""),"",CONCATENATE('unique ID'!B2,"(",'insert SAMPLES'!C2,")"))</f>
      </c>
      <c r="C3">
        <f>IF(OR($C$2="",'insert SAMPLES'!B10=""),"",CONCATENATE('unique ID'!B10,"(",'insert SAMPLES'!C10,")"))</f>
      </c>
      <c r="D3">
        <f>IF(OR($D$2="",'insert SAMPLES'!B18=""),"",CONCATENATE('unique ID'!B18,"(",'insert SAMPLES'!C18,")"))</f>
      </c>
      <c r="E3">
        <f>IF(OR($E$2="",'insert SAMPLES'!B26=""),"",CONCATENATE('unique ID'!B26,"(",'insert SAMPLES'!C26,")"))</f>
      </c>
      <c r="F3">
        <f>IF(OR($F$2="",'insert SAMPLES'!B34=""),"",CONCATENATE('unique ID'!B34,"(",'insert SAMPLES'!C34,")"))</f>
      </c>
      <c r="G3">
        <f>IF(OR($G$2="",'insert SAMPLES'!B42=""),"",CONCATENATE('unique ID'!B42,"(",'insert SAMPLES'!C42,")"))</f>
      </c>
      <c r="H3">
        <f>IF(OR($H$2="",'insert SAMPLES'!B50=""),"",CONCATENATE('unique ID'!B50,"(",'insert SAMPLES'!C50,")"))</f>
      </c>
      <c r="I3">
        <f>IF(OR($I$2="",'insert SAMPLES'!B58=""),"",CONCATENATE('unique ID'!B58,"(",'insert SAMPLES'!C58,")"))</f>
      </c>
      <c r="J3">
        <f>IF(OR($J$2="",'insert SAMPLES'!B66=""),"",CONCATENATE('unique ID'!B66,"(",'insert SAMPLES'!C66,")"))</f>
      </c>
      <c r="K3">
        <f>IF(OR($K$2="",'insert SAMPLES'!B74=""),"",CONCATENATE('unique ID'!B74,"(",'insert SAMPLES'!C74,")"))</f>
      </c>
      <c r="L3">
        <f>IF(OR($L$2="",'insert SAMPLES'!B82=""),"",CONCATENATE('unique ID'!B82,"(",'insert SAMPLES'!C82,")"))</f>
      </c>
      <c r="M3">
        <f>IF(OR($M$2="",'insert SAMPLES'!B90=""),"",CONCATENATE('unique ID'!B90,"(",'insert SAMPLES'!C90,")"))</f>
      </c>
      <c r="N3" s="14"/>
    </row>
    <row r="4" spans="1:14" ht="15">
      <c r="A4" t="s">
        <v>2</v>
      </c>
      <c r="B4">
        <f>IF(OR(B3="",'insert SAMPLES'!B3=""),"",CONCATENATE('unique ID'!B3,"(",'insert SAMPLES'!C3,")"))</f>
      </c>
      <c r="C4">
        <f>IF(OR($C$2="",'insert SAMPLES'!B11=""),"",CONCATENATE('unique ID'!B11,"(",'insert SAMPLES'!C11,")"))</f>
      </c>
      <c r="D4">
        <f>IF(OR($D$2="",'insert SAMPLES'!B19=""),"",CONCATENATE('unique ID'!B19,"(",'insert SAMPLES'!C19,")"))</f>
      </c>
      <c r="E4">
        <f>IF(OR($E$2="",'insert SAMPLES'!B27=""),"",CONCATENATE('unique ID'!B27,"(",'insert SAMPLES'!C27,")"))</f>
      </c>
      <c r="F4">
        <f>IF(OR($F$2="",'insert SAMPLES'!B35=""),"",CONCATENATE('unique ID'!B35,"(",'insert SAMPLES'!C35,")"))</f>
      </c>
      <c r="G4">
        <f>IF(OR($G$2="",'insert SAMPLES'!B43=""),"",CONCATENATE('unique ID'!B43,"(",'insert SAMPLES'!C43,")"))</f>
      </c>
      <c r="H4">
        <f>IF(OR($H$2="",'insert SAMPLES'!B51=""),"",CONCATENATE('unique ID'!B51,"(",'insert SAMPLES'!C51,")"))</f>
      </c>
      <c r="I4">
        <f>IF(OR($I$2="",'insert SAMPLES'!B59=""),"",CONCATENATE('unique ID'!B59,"(",'insert SAMPLES'!C59,")"))</f>
      </c>
      <c r="J4">
        <f>IF(OR($J$2="",'insert SAMPLES'!B67=""),"",CONCATENATE('unique ID'!B67,"(",'insert SAMPLES'!C67,")"))</f>
      </c>
      <c r="K4">
        <f>IF(OR($K$2="",'insert SAMPLES'!B75=""),"",CONCATENATE('unique ID'!B75,"(",'insert SAMPLES'!C75,")"))</f>
      </c>
      <c r="L4">
        <f>IF(OR($L$2="",'insert SAMPLES'!B83=""),"",CONCATENATE('unique ID'!B83,"(",'insert SAMPLES'!C83,")"))</f>
      </c>
      <c r="M4">
        <f>IF(OR($M$2="",'insert SAMPLES'!B91=""),"",CONCATENATE('unique ID'!B91,"(",'insert SAMPLES'!C91,")"))</f>
      </c>
      <c r="N4" s="14"/>
    </row>
    <row r="5" spans="1:14" ht="15">
      <c r="A5" t="s">
        <v>3</v>
      </c>
      <c r="B5">
        <f>IF(OR(B4="",'insert SAMPLES'!B4=""),"",CONCATENATE('unique ID'!B4,"(",'insert SAMPLES'!C4,")"))</f>
      </c>
      <c r="C5">
        <f>IF(OR($C$2="",'insert SAMPLES'!B12=""),"",CONCATENATE('unique ID'!B12,"(",'insert SAMPLES'!C12,")"))</f>
      </c>
      <c r="D5">
        <f>IF(OR($D$2="",'insert SAMPLES'!B20=""),"",CONCATENATE('unique ID'!B20,"(",'insert SAMPLES'!C20,")"))</f>
      </c>
      <c r="E5">
        <f>IF(OR($E$2="",'insert SAMPLES'!B28=""),"",CONCATENATE('unique ID'!B28,"(",'insert SAMPLES'!C28,")"))</f>
      </c>
      <c r="F5">
        <f>IF(OR($F$2="",'insert SAMPLES'!B36=""),"",CONCATENATE('unique ID'!B36,"(",'insert SAMPLES'!C36,")"))</f>
      </c>
      <c r="G5">
        <f>IF(OR($G$2="",'insert SAMPLES'!B44=""),"",CONCATENATE('unique ID'!B44,"(",'insert SAMPLES'!C44,")"))</f>
      </c>
      <c r="H5">
        <f>IF(OR($H$2="",'insert SAMPLES'!B52=""),"",CONCATENATE('unique ID'!B52,"(",'insert SAMPLES'!C52,")"))</f>
      </c>
      <c r="I5">
        <f>IF(OR($I$2="",'insert SAMPLES'!B60=""),"",CONCATENATE('unique ID'!B60,"(",'insert SAMPLES'!C60,")"))</f>
      </c>
      <c r="J5">
        <f>IF(OR($J$2="",'insert SAMPLES'!B68=""),"",CONCATENATE('unique ID'!B68,"(",'insert SAMPLES'!C68,")"))</f>
      </c>
      <c r="K5">
        <f>IF(OR($K$2="",'insert SAMPLES'!B76=""),"",CONCATENATE('unique ID'!B76,"(",'insert SAMPLES'!C76,")"))</f>
      </c>
      <c r="L5">
        <f>IF(OR($L$2="",'insert SAMPLES'!B84=""),"",CONCATENATE('unique ID'!B84,"(",'insert SAMPLES'!C84,")"))</f>
      </c>
      <c r="M5">
        <f>IF(OR($M$2="",'insert SAMPLES'!B92=""),"",CONCATENATE('unique ID'!B92,"(",'insert SAMPLES'!C92,")"))</f>
      </c>
      <c r="N5" s="14"/>
    </row>
    <row r="6" spans="1:14" ht="15">
      <c r="A6" t="s">
        <v>4</v>
      </c>
      <c r="B6">
        <f>IF(OR(B5="",'insert SAMPLES'!B5=""),"",CONCATENATE('unique ID'!B5,"(",'insert SAMPLES'!C5,")"))</f>
      </c>
      <c r="C6">
        <f>IF(OR($C$2="",'insert SAMPLES'!B13=""),"",CONCATENATE('unique ID'!B13,"(",'insert SAMPLES'!C13,")"))</f>
      </c>
      <c r="D6">
        <f>IF(OR($D$2="",'insert SAMPLES'!B21=""),"",CONCATENATE('unique ID'!B21,"(",'insert SAMPLES'!C21,")"))</f>
      </c>
      <c r="E6">
        <f>IF(OR($E$2="",'insert SAMPLES'!B29=""),"",CONCATENATE('unique ID'!B29,"(",'insert SAMPLES'!C29,")"))</f>
      </c>
      <c r="F6">
        <f>IF(OR($F$2="",'insert SAMPLES'!B37=""),"",CONCATENATE('unique ID'!B37,"(",'insert SAMPLES'!C37,")"))</f>
      </c>
      <c r="G6">
        <f>IF(OR($G$2="",'insert SAMPLES'!B45=""),"",CONCATENATE('unique ID'!B45,"(",'insert SAMPLES'!C45,")"))</f>
      </c>
      <c r="H6">
        <f>IF(OR($H$2="",'insert SAMPLES'!B53=""),"",CONCATENATE('unique ID'!B53,"(",'insert SAMPLES'!C53,")"))</f>
      </c>
      <c r="I6">
        <f>IF(OR($I$2="",'insert SAMPLES'!B61=""),"",CONCATENATE('unique ID'!B61,"(",'insert SAMPLES'!C61,")"))</f>
      </c>
      <c r="J6">
        <f>IF(OR($J$2="",'insert SAMPLES'!B69=""),"",CONCATENATE('unique ID'!B69,"(",'insert SAMPLES'!C69,")"))</f>
      </c>
      <c r="K6">
        <f>IF(OR($K$2="",'insert SAMPLES'!B77=""),"",CONCATENATE('unique ID'!B77,"(",'insert SAMPLES'!C77,")"))</f>
      </c>
      <c r="L6">
        <f>IF(OR($L$2="",'insert SAMPLES'!B85=""),"",CONCATENATE('unique ID'!B85,"(",'insert SAMPLES'!C85,")"))</f>
      </c>
      <c r="M6">
        <f>IF(OR($M$2="",'insert SAMPLES'!B93=""),"",CONCATENATE('unique ID'!B93,"(",'insert SAMPLES'!C93,")"))</f>
      </c>
      <c r="N6" s="14"/>
    </row>
    <row r="7" spans="1:14" ht="15">
      <c r="A7" t="s">
        <v>5</v>
      </c>
      <c r="B7">
        <f>IF(OR(B6="",'insert SAMPLES'!B6=""),"",CONCATENATE('unique ID'!B6,"(",'insert SAMPLES'!C6,")"))</f>
      </c>
      <c r="C7">
        <f>IF(OR($C$2="",'insert SAMPLES'!B14=""),"",CONCATENATE('unique ID'!B14,"(",'insert SAMPLES'!C14,")"))</f>
      </c>
      <c r="D7">
        <f>IF(OR($D$2="",'insert SAMPLES'!B22=""),"",CONCATENATE('unique ID'!B22,"(",'insert SAMPLES'!C22,")"))</f>
      </c>
      <c r="E7">
        <f>IF(OR($E$2="",'insert SAMPLES'!B30=""),"",CONCATENATE('unique ID'!B30,"(",'insert SAMPLES'!C30,")"))</f>
      </c>
      <c r="F7">
        <f>IF(OR($F$2="",'insert SAMPLES'!B38=""),"",CONCATENATE('unique ID'!B38,"(",'insert SAMPLES'!C38,")"))</f>
      </c>
      <c r="G7">
        <f>IF(OR($G$2="",'insert SAMPLES'!B46=""),"",CONCATENATE('unique ID'!B46,"(",'insert SAMPLES'!C46,")"))</f>
      </c>
      <c r="H7">
        <f>IF(OR($H$2="",'insert SAMPLES'!B54=""),"",CONCATENATE('unique ID'!B54,"(",'insert SAMPLES'!C54,")"))</f>
      </c>
      <c r="I7">
        <f>IF(OR($I$2="",'insert SAMPLES'!B62=""),"",CONCATENATE('unique ID'!B62,"(",'insert SAMPLES'!C62,")"))</f>
      </c>
      <c r="J7">
        <f>IF(OR($J$2="",'insert SAMPLES'!B70=""),"",CONCATENATE('unique ID'!B70,"(",'insert SAMPLES'!C70,")"))</f>
      </c>
      <c r="K7">
        <f>IF(OR($K$2="",'insert SAMPLES'!B78=""),"",CONCATENATE('unique ID'!B78,"(",'insert SAMPLES'!C78,")"))</f>
      </c>
      <c r="L7">
        <f>IF(OR($L$2="",'insert SAMPLES'!B86=""),"",CONCATENATE('unique ID'!B86,"(",'insert SAMPLES'!C86,")"))</f>
      </c>
      <c r="M7">
        <f>IF(OR($M$2="",'insert SAMPLES'!B94=""),"",CONCATENATE('unique ID'!B94,"(",'insert SAMPLES'!C94,")"))</f>
      </c>
      <c r="N7" s="14"/>
    </row>
    <row r="8" spans="1:14" ht="15">
      <c r="A8" t="s">
        <v>6</v>
      </c>
      <c r="B8">
        <f>IF(OR(B7="",'insert SAMPLES'!B7=""),"",CONCATENATE('unique ID'!B7,"(",'insert SAMPLES'!C7,")"))</f>
      </c>
      <c r="C8">
        <f>IF(OR($C$2="",'insert SAMPLES'!B15=""),"",CONCATENATE('unique ID'!B15,"(",'insert SAMPLES'!C15,")"))</f>
      </c>
      <c r="D8">
        <f>IF(OR($D$2="",'insert SAMPLES'!B23=""),"",CONCATENATE('unique ID'!B23,"(",'insert SAMPLES'!C23,")"))</f>
      </c>
      <c r="E8">
        <f>IF(OR($E$2="",'insert SAMPLES'!B31=""),"",CONCATENATE('unique ID'!B31,"(",'insert SAMPLES'!C31,")"))</f>
      </c>
      <c r="F8">
        <f>IF(OR($F$2="",'insert SAMPLES'!B39=""),"",CONCATENATE('unique ID'!B39,"(",'insert SAMPLES'!C39,")"))</f>
      </c>
      <c r="G8">
        <f>IF(OR($G$2="",'insert SAMPLES'!B47=""),"",CONCATENATE('unique ID'!B47,"(",'insert SAMPLES'!C47,")"))</f>
      </c>
      <c r="H8">
        <f>IF(OR($H$2="",'insert SAMPLES'!B55=""),"",CONCATENATE('unique ID'!B55,"(",'insert SAMPLES'!C55,")"))</f>
      </c>
      <c r="I8">
        <f>IF(OR($I$2="",'insert SAMPLES'!B63=""),"",CONCATENATE('unique ID'!B63,"(",'insert SAMPLES'!C63,")"))</f>
      </c>
      <c r="J8">
        <f>IF(OR($J$2="",'insert SAMPLES'!B71=""),"",CONCATENATE('unique ID'!B71,"(",'insert SAMPLES'!C71,")"))</f>
      </c>
      <c r="K8">
        <f>IF(OR($K$2="",'insert SAMPLES'!B79=""),"",CONCATENATE('unique ID'!B79,"(",'insert SAMPLES'!C79,")"))</f>
      </c>
      <c r="L8">
        <f>IF(OR($L$2="",'insert SAMPLES'!B87=""),"",CONCATENATE('unique ID'!B87,"(",'insert SAMPLES'!C87,")"))</f>
      </c>
      <c r="M8">
        <f>IF(OR($M$2="",'insert SAMPLES'!B95=""),"",CONCATENATE('unique ID'!B95,"(",'insert SAMPLES'!C95,")"))</f>
      </c>
      <c r="N8" s="14"/>
    </row>
    <row r="9" spans="1:14" ht="15">
      <c r="A9" t="s">
        <v>7</v>
      </c>
      <c r="B9">
        <f>IF(OR(B8="",'insert SAMPLES'!B8=""),"",CONCATENATE('unique ID'!B8,"(",'insert SAMPLES'!C8,")"))</f>
      </c>
      <c r="C9">
        <f>IF(OR($C$2="",'insert SAMPLES'!B16=""),"",CONCATENATE('unique ID'!B16,"(",'insert SAMPLES'!C16,")"))</f>
      </c>
      <c r="D9">
        <f>IF(OR($D$2="",'insert SAMPLES'!B24=""),"",CONCATENATE('unique ID'!B24,"(",'insert SAMPLES'!C24,")"))</f>
      </c>
      <c r="E9">
        <f>IF(OR($E$2="",'insert SAMPLES'!B32=""),"",CONCATENATE('unique ID'!B32,"(",'insert SAMPLES'!C32,")"))</f>
      </c>
      <c r="F9">
        <f>IF(OR($F$2="",'insert SAMPLES'!B40=""),"",CONCATENATE('unique ID'!B40,"(",'insert SAMPLES'!C40,")"))</f>
      </c>
      <c r="G9">
        <f>IF(OR($G$2="",'insert SAMPLES'!B48=""),"",CONCATENATE('unique ID'!B48,"(",'insert SAMPLES'!C48,")"))</f>
      </c>
      <c r="H9">
        <f>IF(OR($H$2="",'insert SAMPLES'!B56=""),"",CONCATENATE('unique ID'!B56,"(",'insert SAMPLES'!C56,")"))</f>
      </c>
      <c r="I9">
        <f>IF(OR($I$2="",'insert SAMPLES'!B64=""),"",CONCATENATE('unique ID'!B64,"(",'insert SAMPLES'!C64,")"))</f>
      </c>
      <c r="J9">
        <f>IF(OR($J$2="",'insert SAMPLES'!B72=""),"",CONCATENATE('unique ID'!B72,"(",'insert SAMPLES'!C72,")"))</f>
      </c>
      <c r="K9">
        <f>IF(OR($K$2="",'insert SAMPLES'!B80=""),"",CONCATENATE('unique ID'!B80,"(",'insert SAMPLES'!C80,")"))</f>
      </c>
      <c r="L9">
        <f>IF(OR($L$2="",'insert SAMPLES'!B88=""),"",CONCATENATE('unique ID'!B88,"(",'insert SAMPLES'!C88,")"))</f>
      </c>
      <c r="M9">
        <f>IF(OR($M$2="",'insert SAMPLES'!B96=""),"",CONCATENATE('unique ID'!B96,"(",'insert SAMPLES'!C96,")"))</f>
      </c>
      <c r="N9" s="14"/>
    </row>
    <row r="10" spans="1:14" ht="15">
      <c r="A10" t="s">
        <v>8</v>
      </c>
      <c r="B10">
        <f>IF(OR(B9="",'insert SAMPLES'!B9=""),"",CONCATENATE('unique ID'!B9,"(",'insert SAMPLES'!C9,")"))</f>
      </c>
      <c r="C10">
        <f>IF(OR($C$2="",'insert SAMPLES'!B17=""),"",CONCATENATE('unique ID'!B17,"(",'insert SAMPLES'!C17,")"))</f>
      </c>
      <c r="D10">
        <f>IF(OR($D$2="",'insert SAMPLES'!B25=""),"",CONCATENATE('unique ID'!B25,"(",'insert SAMPLES'!C25,")"))</f>
      </c>
      <c r="E10">
        <f>IF(OR($E$2="",'insert SAMPLES'!B33=""),"",CONCATENATE('unique ID'!B33,"(",'insert SAMPLES'!C33,")"))</f>
      </c>
      <c r="F10">
        <f>IF(OR($F$2="",'insert SAMPLES'!B41=""),"",CONCATENATE('unique ID'!B41,"(",'insert SAMPLES'!C41,")"))</f>
      </c>
      <c r="G10">
        <f>IF(OR($G$2="",'insert SAMPLES'!B49=""),"",CONCATENATE('unique ID'!B49,"(",'insert SAMPLES'!C49,")"))</f>
      </c>
      <c r="H10">
        <f>IF(OR($H$2="",'insert SAMPLES'!B57=""),"",CONCATENATE('unique ID'!B57,"(",'insert SAMPLES'!C57,")"))</f>
      </c>
      <c r="I10">
        <f>IF(OR($I$2="",'insert SAMPLES'!B65=""),"",CONCATENATE('unique ID'!B65,"(",'insert SAMPLES'!C65,")"))</f>
      </c>
      <c r="J10">
        <f>IF(OR($J$2="",'insert SAMPLES'!B73=""),"",CONCATENATE('unique ID'!B73,"(",'insert SAMPLES'!C73,")"))</f>
      </c>
      <c r="K10">
        <f>IF(OR($K$2="",'insert SAMPLES'!B81=""),"",CONCATENATE('unique ID'!B81,"(",'insert SAMPLES'!C81,")"))</f>
      </c>
      <c r="L10">
        <f>IF(OR($L$2="",'insert SAMPLES'!B89=""),"",CONCATENATE('unique ID'!B89,"(",'insert SAMPLES'!C89,")"))</f>
      </c>
      <c r="M10">
        <f>IF(OR($M$2="",'insert SAMPLES'!B97=""),"",CONCATENATE('unique ID'!B97,"(",'insert SAMPLES'!C97,")"))</f>
      </c>
      <c r="N10" s="14"/>
    </row>
    <row r="11" ht="15">
      <c r="N11" s="14"/>
    </row>
    <row r="12" ht="15">
      <c r="N12" s="14"/>
    </row>
    <row r="13" ht="15">
      <c r="N13" s="14"/>
    </row>
    <row r="14" ht="15">
      <c r="N14" s="14"/>
    </row>
    <row r="15" ht="15">
      <c r="N15" s="14"/>
    </row>
    <row r="16" ht="15">
      <c r="N16" s="14"/>
    </row>
    <row r="17" ht="15">
      <c r="N17" s="14"/>
    </row>
    <row r="18" ht="15">
      <c r="N18" s="14"/>
    </row>
    <row r="19" ht="15">
      <c r="N19" s="14"/>
    </row>
    <row r="20" ht="15">
      <c r="N20" s="14"/>
    </row>
    <row r="21" ht="15">
      <c r="N21" s="14"/>
    </row>
    <row r="22" ht="15">
      <c r="N22" s="14"/>
    </row>
    <row r="23" ht="15">
      <c r="N23" s="14"/>
    </row>
    <row r="24" ht="15">
      <c r="N24" s="14"/>
    </row>
    <row r="25" ht="15">
      <c r="N25" s="14"/>
    </row>
    <row r="26" ht="15">
      <c r="N26" s="14"/>
    </row>
    <row r="27" ht="15">
      <c r="N27" s="14"/>
    </row>
    <row r="28" ht="15">
      <c r="N28" s="14"/>
    </row>
    <row r="29" ht="15">
      <c r="N29" s="14"/>
    </row>
    <row r="30" ht="15">
      <c r="N30" s="14"/>
    </row>
    <row r="31" ht="15">
      <c r="N31" s="14"/>
    </row>
    <row r="32" ht="15">
      <c r="N32" s="14"/>
    </row>
    <row r="33" ht="15">
      <c r="N33" s="14"/>
    </row>
    <row r="34" ht="15">
      <c r="N34" s="14"/>
    </row>
    <row r="35" ht="15">
      <c r="N35" s="14"/>
    </row>
    <row r="36" ht="15">
      <c r="N36" s="14"/>
    </row>
    <row r="37" ht="15">
      <c r="N37" s="14"/>
    </row>
    <row r="38" ht="15">
      <c r="N38" s="14"/>
    </row>
    <row r="39" ht="15">
      <c r="N39" s="14"/>
    </row>
    <row r="40" ht="15">
      <c r="N40" s="14"/>
    </row>
    <row r="41" ht="15">
      <c r="N41" s="14"/>
    </row>
    <row r="42" ht="15">
      <c r="N42" s="14"/>
    </row>
    <row r="43" ht="15">
      <c r="N43" s="14"/>
    </row>
    <row r="44" ht="15">
      <c r="N44" s="14"/>
    </row>
    <row r="45" ht="15">
      <c r="N45" s="14"/>
    </row>
    <row r="46" ht="15">
      <c r="N46" s="14"/>
    </row>
    <row r="47" ht="15">
      <c r="N47" s="14"/>
    </row>
    <row r="48" ht="15">
      <c r="N48" s="14"/>
    </row>
    <row r="49" ht="15">
      <c r="N49" s="14"/>
    </row>
    <row r="50" ht="15">
      <c r="N50" s="14"/>
    </row>
    <row r="51" ht="15">
      <c r="N51" s="14"/>
    </row>
    <row r="52" ht="15">
      <c r="N52" s="14"/>
    </row>
    <row r="53" ht="15">
      <c r="N53" s="14"/>
    </row>
    <row r="54" ht="15">
      <c r="N54" s="14"/>
    </row>
    <row r="55" ht="15">
      <c r="N55" s="14"/>
    </row>
    <row r="56" ht="15">
      <c r="N56" s="14"/>
    </row>
    <row r="57" ht="15">
      <c r="N57" s="14"/>
    </row>
    <row r="58" ht="15">
      <c r="N58" s="14"/>
    </row>
    <row r="59" ht="15">
      <c r="N59" s="14"/>
    </row>
    <row r="60" ht="15">
      <c r="N60" s="14"/>
    </row>
    <row r="61" ht="15">
      <c r="N61" s="14"/>
    </row>
    <row r="62" ht="15">
      <c r="N62" s="14"/>
    </row>
    <row r="63" ht="15">
      <c r="N63" s="14"/>
    </row>
    <row r="64" ht="15">
      <c r="N64" s="14"/>
    </row>
    <row r="65" ht="15">
      <c r="N65" s="14"/>
    </row>
    <row r="66" ht="15">
      <c r="N66" s="14"/>
    </row>
    <row r="67" ht="15">
      <c r="N67" s="14"/>
    </row>
    <row r="68" ht="15">
      <c r="N68" s="14"/>
    </row>
    <row r="69" ht="15">
      <c r="N69" s="14"/>
    </row>
    <row r="70" ht="15">
      <c r="N70" s="14"/>
    </row>
    <row r="71" ht="15">
      <c r="N71" s="14"/>
    </row>
    <row r="72" ht="15">
      <c r="N72" s="14"/>
    </row>
    <row r="73" ht="15">
      <c r="N73" s="14"/>
    </row>
    <row r="74" ht="15">
      <c r="N74" s="14"/>
    </row>
    <row r="75" ht="15">
      <c r="N75" s="14"/>
    </row>
    <row r="76" ht="15">
      <c r="N76" s="14"/>
    </row>
    <row r="77" ht="15">
      <c r="N77" s="14"/>
    </row>
    <row r="78" ht="15">
      <c r="N78" s="14"/>
    </row>
    <row r="79" ht="15">
      <c r="N79" s="14"/>
    </row>
    <row r="80" ht="15">
      <c r="N80" s="14"/>
    </row>
    <row r="81" ht="15">
      <c r="N81" s="14"/>
    </row>
    <row r="82" ht="15">
      <c r="N82" s="14"/>
    </row>
    <row r="83" ht="15">
      <c r="N83" s="14"/>
    </row>
    <row r="84" ht="15">
      <c r="N84" s="14"/>
    </row>
    <row r="85" ht="15">
      <c r="N85" s="14"/>
    </row>
    <row r="86" ht="15">
      <c r="N86" s="14"/>
    </row>
    <row r="87" ht="15">
      <c r="N87" s="14"/>
    </row>
    <row r="88" ht="15">
      <c r="N88" s="14"/>
    </row>
    <row r="89" ht="15">
      <c r="N89" s="14"/>
    </row>
    <row r="90" ht="15">
      <c r="N90" s="14"/>
    </row>
    <row r="91" ht="15">
      <c r="N91" s="14"/>
    </row>
    <row r="92" ht="15">
      <c r="N92" s="14"/>
    </row>
    <row r="93" ht="15">
      <c r="N93" s="14"/>
    </row>
    <row r="94" ht="15">
      <c r="N94" s="14"/>
    </row>
    <row r="95" ht="15">
      <c r="N95" s="14"/>
    </row>
    <row r="96" ht="15">
      <c r="N96" s="14"/>
    </row>
    <row r="97" ht="15">
      <c r="N97" s="14"/>
    </row>
  </sheetData>
  <sheetProtection password="CD2F" sheet="1" selectLockedCells="1" selectUnlockedCells="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Y78"/>
  <sheetViews>
    <sheetView showGridLines="0" zoomScale="70" zoomScaleNormal="70" zoomScaleSheetLayoutView="68" workbookViewId="0" topLeftCell="A1">
      <selection activeCell="E1" sqref="E1"/>
    </sheetView>
  </sheetViews>
  <sheetFormatPr defaultColWidth="9.140625" defaultRowHeight="15"/>
  <cols>
    <col min="1" max="1" width="10.57421875" style="2" customWidth="1"/>
    <col min="2" max="13" width="16.28125" style="2" customWidth="1"/>
    <col min="14" max="15" width="15.57421875" style="2" customWidth="1"/>
    <col min="16" max="16" width="8.57421875" style="2" bestFit="1" customWidth="1"/>
    <col min="17" max="16384" width="9.140625" style="2" customWidth="1"/>
  </cols>
  <sheetData>
    <row r="1" spans="1:13" ht="16.5" thickBot="1">
      <c r="A1" s="4" t="s">
        <v>58</v>
      </c>
      <c r="D1" s="21" t="s">
        <v>66</v>
      </c>
      <c r="E1" s="63">
        <f ca="1">NOW()</f>
        <v>41683.41631550926</v>
      </c>
      <c r="G1" s="21" t="s">
        <v>19</v>
      </c>
      <c r="H1" s="109"/>
      <c r="I1" s="110"/>
      <c r="J1" s="110"/>
      <c r="K1" s="110"/>
      <c r="L1" s="110"/>
      <c r="M1" s="111"/>
    </row>
    <row r="2" spans="4:13" ht="22.5" customHeight="1" thickBot="1">
      <c r="D2" s="21"/>
      <c r="E2" s="49"/>
      <c r="H2" s="112"/>
      <c r="I2" s="113"/>
      <c r="J2" s="113"/>
      <c r="K2" s="113"/>
      <c r="L2" s="113"/>
      <c r="M2" s="114"/>
    </row>
    <row r="3" spans="4:13" s="50" customFormat="1" ht="22.5" customHeight="1">
      <c r="D3" s="51"/>
      <c r="E3" s="49"/>
      <c r="H3" s="52"/>
      <c r="I3" s="52"/>
      <c r="J3" s="52"/>
      <c r="K3" s="52"/>
      <c r="L3" s="52"/>
      <c r="M3" s="52"/>
    </row>
    <row r="4" spans="2:25" s="15" customFormat="1" ht="15.75">
      <c r="B4" s="15">
        <v>1</v>
      </c>
      <c r="C4" s="15">
        <v>2</v>
      </c>
      <c r="D4" s="15">
        <v>3</v>
      </c>
      <c r="E4" s="15">
        <v>4</v>
      </c>
      <c r="F4" s="15">
        <v>5</v>
      </c>
      <c r="G4" s="15">
        <v>6</v>
      </c>
      <c r="H4" s="15">
        <v>7</v>
      </c>
      <c r="I4" s="15">
        <v>8</v>
      </c>
      <c r="J4" s="15">
        <v>9</v>
      </c>
      <c r="K4" s="15">
        <v>10</v>
      </c>
      <c r="L4" s="15">
        <v>11</v>
      </c>
      <c r="M4" s="15">
        <v>12</v>
      </c>
      <c r="Y4" s="2"/>
    </row>
    <row r="5" spans="1:25" s="9" customFormat="1" ht="27.75" customHeight="1">
      <c r="A5" s="9" t="s">
        <v>1</v>
      </c>
      <c r="B5" s="33">
        <f>IF(LAYOUT!B3="","",LAYOUT!B3)</f>
      </c>
      <c r="C5" s="33">
        <f>IF(LAYOUT!C3="","",LAYOUT!C3)</f>
      </c>
      <c r="D5" s="33">
        <f>IF(LAYOUT!D3="","",LAYOUT!D3)</f>
      </c>
      <c r="E5" s="33">
        <f>IF(LAYOUT!E3="","",LAYOUT!E3)</f>
      </c>
      <c r="F5" s="33">
        <f>IF(LAYOUT!F3="","",LAYOUT!F3)</f>
      </c>
      <c r="G5" s="33">
        <f>IF(LAYOUT!G3="","",LAYOUT!G3)</f>
      </c>
      <c r="H5" s="33">
        <f>IF(LAYOUT!H3="","",LAYOUT!H3)</f>
      </c>
      <c r="I5" s="33">
        <f>IF(LAYOUT!I3="","",LAYOUT!I3)</f>
      </c>
      <c r="J5" s="33">
        <f>IF(LAYOUT!J3="","",LAYOUT!J3)</f>
      </c>
      <c r="K5" s="33">
        <f>IF(LAYOUT!K3="","",LAYOUT!K3)</f>
      </c>
      <c r="L5" s="33">
        <f>IF(LAYOUT!L3="","",LAYOUT!L3)</f>
      </c>
      <c r="M5" s="33">
        <f>IF(LAYOUT!M3="","",LAYOUT!M3)</f>
      </c>
      <c r="O5" s="2"/>
      <c r="P5" s="2"/>
      <c r="Q5" s="2"/>
      <c r="R5" s="2"/>
      <c r="S5" s="2"/>
      <c r="T5" s="2"/>
      <c r="U5" s="2"/>
      <c r="V5" s="2"/>
      <c r="W5" s="2"/>
      <c r="X5" s="2"/>
      <c r="Y5" s="2"/>
    </row>
    <row r="6" spans="1:25" s="9" customFormat="1" ht="27.75" customHeight="1">
      <c r="A6" s="9" t="s">
        <v>2</v>
      </c>
      <c r="B6" s="32">
        <f>IF(LAYOUT!B4="","",LAYOUT!B4)</f>
      </c>
      <c r="C6" s="32">
        <f>IF(LAYOUT!C4="","",LAYOUT!C4)</f>
      </c>
      <c r="D6" s="32">
        <f>IF(LAYOUT!D4="","",LAYOUT!D4)</f>
      </c>
      <c r="E6" s="32">
        <f>IF(LAYOUT!E4="","",LAYOUT!E4)</f>
      </c>
      <c r="F6" s="32">
        <f>IF(LAYOUT!F4="","",LAYOUT!F4)</f>
      </c>
      <c r="G6" s="32">
        <f>IF(LAYOUT!G4="","",LAYOUT!G4)</f>
      </c>
      <c r="H6" s="32">
        <f>IF(LAYOUT!H4="","",LAYOUT!H4)</f>
      </c>
      <c r="I6" s="32">
        <f>IF(LAYOUT!I4="","",LAYOUT!I4)</f>
      </c>
      <c r="J6" s="32">
        <f>IF(LAYOUT!J4="","",LAYOUT!J4)</f>
      </c>
      <c r="K6" s="32">
        <f>IF(LAYOUT!K4="","",LAYOUT!K4)</f>
      </c>
      <c r="L6" s="32">
        <f>IF(LAYOUT!L4="","",LAYOUT!L4)</f>
      </c>
      <c r="M6" s="32">
        <f>IF(LAYOUT!M4="","",LAYOUT!M4)</f>
      </c>
      <c r="O6" s="15"/>
      <c r="P6" s="15"/>
      <c r="Q6" s="15"/>
      <c r="R6" s="15"/>
      <c r="S6" s="15"/>
      <c r="T6" s="15"/>
      <c r="U6" s="15"/>
      <c r="V6" s="15"/>
      <c r="W6" s="15"/>
      <c r="X6" s="15"/>
      <c r="Y6" s="15"/>
    </row>
    <row r="7" spans="1:16" s="9" customFormat="1" ht="27.75" customHeight="1">
      <c r="A7" s="9" t="s">
        <v>3</v>
      </c>
      <c r="B7" s="34">
        <f>IF(LAYOUT!B5="","",LAYOUT!B5)</f>
      </c>
      <c r="C7" s="34">
        <f>IF(LAYOUT!C5="","",LAYOUT!C5)</f>
      </c>
      <c r="D7" s="34">
        <f>IF(LAYOUT!D5="","",LAYOUT!D5)</f>
      </c>
      <c r="E7" s="34">
        <f>IF(LAYOUT!E5="","",LAYOUT!E5)</f>
      </c>
      <c r="F7" s="34">
        <f>IF(LAYOUT!F5="","",LAYOUT!F5)</f>
      </c>
      <c r="G7" s="34">
        <f>IF(LAYOUT!G5="","",LAYOUT!G5)</f>
      </c>
      <c r="H7" s="34">
        <f>IF(LAYOUT!H5="","",LAYOUT!H5)</f>
      </c>
      <c r="I7" s="34">
        <f>IF(LAYOUT!I5="","",LAYOUT!I5)</f>
      </c>
      <c r="J7" s="34">
        <f>IF(LAYOUT!J5="","",LAYOUT!J5)</f>
      </c>
      <c r="K7" s="34">
        <f>IF(LAYOUT!K5="","",LAYOUT!K5)</f>
      </c>
      <c r="L7" s="34">
        <f>IF(LAYOUT!L5="","",LAYOUT!L5)</f>
      </c>
      <c r="M7" s="34">
        <f>IF(LAYOUT!M5="","",LAYOUT!M5)</f>
      </c>
      <c r="O7"/>
      <c r="P7" s="2"/>
    </row>
    <row r="8" spans="1:15" s="9" customFormat="1" ht="27.75" customHeight="1">
      <c r="A8" s="9" t="s">
        <v>4</v>
      </c>
      <c r="B8" s="35">
        <f>IF(LAYOUT!B6="","",LAYOUT!B6)</f>
      </c>
      <c r="C8" s="35">
        <f>IF(LAYOUT!C6="","",LAYOUT!C6)</f>
      </c>
      <c r="D8" s="35">
        <f>IF(LAYOUT!D6="","",LAYOUT!D6)</f>
      </c>
      <c r="E8" s="35">
        <f>IF(LAYOUT!E6="","",LAYOUT!E6)</f>
      </c>
      <c r="F8" s="35">
        <f>IF(LAYOUT!F6="","",LAYOUT!F6)</f>
      </c>
      <c r="G8" s="35">
        <f>IF(LAYOUT!G6="","",LAYOUT!G6)</f>
      </c>
      <c r="H8" s="35">
        <f>IF(LAYOUT!H6="","",LAYOUT!H6)</f>
      </c>
      <c r="I8" s="35">
        <f>IF(LAYOUT!I6="","",LAYOUT!I6)</f>
      </c>
      <c r="J8" s="35">
        <f>IF(LAYOUT!J6="","",LAYOUT!J6)</f>
      </c>
      <c r="K8" s="35">
        <f>IF(LAYOUT!K6="","",LAYOUT!K6)</f>
      </c>
      <c r="L8" s="35">
        <f>IF(LAYOUT!L6="","",LAYOUT!L6)</f>
      </c>
      <c r="M8" s="35">
        <f>IF(LAYOUT!M6="","",LAYOUT!M6)</f>
      </c>
      <c r="O8"/>
    </row>
    <row r="9" spans="1:16" s="9" customFormat="1" ht="27.75" customHeight="1">
      <c r="A9" s="9" t="s">
        <v>5</v>
      </c>
      <c r="B9" s="36">
        <f>IF(LAYOUT!B7="","",LAYOUT!B7)</f>
      </c>
      <c r="C9" s="36">
        <f>IF(LAYOUT!C7="","",LAYOUT!C7)</f>
      </c>
      <c r="D9" s="36">
        <f>IF(LAYOUT!D7="","",LAYOUT!D7)</f>
      </c>
      <c r="E9" s="36">
        <f>IF(LAYOUT!E7="","",LAYOUT!E7)</f>
      </c>
      <c r="F9" s="36">
        <f>IF(LAYOUT!F7="","",LAYOUT!F7)</f>
      </c>
      <c r="G9" s="36">
        <f>IF(LAYOUT!G7="","",LAYOUT!G7)</f>
      </c>
      <c r="H9" s="36">
        <f>IF(LAYOUT!H7="","",LAYOUT!H7)</f>
      </c>
      <c r="I9" s="36">
        <f>IF(LAYOUT!I7="","",LAYOUT!I7)</f>
      </c>
      <c r="J9" s="36">
        <f>IF(LAYOUT!J7="","",LAYOUT!J7)</f>
      </c>
      <c r="K9" s="36">
        <f>IF(LAYOUT!K7="","",LAYOUT!K7)</f>
      </c>
      <c r="L9" s="36">
        <f>IF(LAYOUT!L7="","",LAYOUT!L7)</f>
      </c>
      <c r="M9" s="36">
        <f>IF(LAYOUT!M7="","",LAYOUT!M7)</f>
      </c>
      <c r="P9" s="2"/>
    </row>
    <row r="10" spans="1:16" s="9" customFormat="1" ht="27.75" customHeight="1">
      <c r="A10" s="9" t="s">
        <v>6</v>
      </c>
      <c r="B10" s="37">
        <f>IF(LAYOUT!B8="","",LAYOUT!B8)</f>
      </c>
      <c r="C10" s="37">
        <f>IF(LAYOUT!C8="","",LAYOUT!C8)</f>
      </c>
      <c r="D10" s="37">
        <f>IF(LAYOUT!D8="","",LAYOUT!D8)</f>
      </c>
      <c r="E10" s="37">
        <f>IF(LAYOUT!E8="","",LAYOUT!E8)</f>
      </c>
      <c r="F10" s="37">
        <f>IF(LAYOUT!F8="","",LAYOUT!F8)</f>
      </c>
      <c r="G10" s="37">
        <f>IF(LAYOUT!G8="","",LAYOUT!G8)</f>
      </c>
      <c r="H10" s="37">
        <f>IF(LAYOUT!H8="","",LAYOUT!H8)</f>
      </c>
      <c r="I10" s="37">
        <f>IF(LAYOUT!I8="","",LAYOUT!I8)</f>
      </c>
      <c r="J10" s="37">
        <f>IF(LAYOUT!J8="","",LAYOUT!J8)</f>
      </c>
      <c r="K10" s="37">
        <f>IF(LAYOUT!K8="","",LAYOUT!K8)</f>
      </c>
      <c r="L10" s="37">
        <f>IF(LAYOUT!L8="","",LAYOUT!L8)</f>
      </c>
      <c r="M10" s="37">
        <f>IF(LAYOUT!M8="","",LAYOUT!M8)</f>
      </c>
      <c r="P10" s="2"/>
    </row>
    <row r="11" spans="1:16" s="9" customFormat="1" ht="27.75" customHeight="1">
      <c r="A11" s="9" t="s">
        <v>7</v>
      </c>
      <c r="B11" s="38">
        <f>IF(LAYOUT!B9="","",LAYOUT!B9)</f>
      </c>
      <c r="C11" s="38">
        <f>IF(LAYOUT!C9="","",LAYOUT!C9)</f>
      </c>
      <c r="D11" s="38">
        <f>IF(LAYOUT!D9="","",LAYOUT!D9)</f>
      </c>
      <c r="E11" s="38">
        <f>IF(LAYOUT!E9="","",LAYOUT!E9)</f>
      </c>
      <c r="F11" s="38">
        <f>IF(LAYOUT!F9="","",LAYOUT!F9)</f>
      </c>
      <c r="G11" s="38">
        <f>IF(LAYOUT!G9="","",LAYOUT!G9)</f>
      </c>
      <c r="H11" s="38">
        <f>IF(LAYOUT!H9="","",LAYOUT!H9)</f>
      </c>
      <c r="I11" s="38">
        <f>IF(LAYOUT!I9="","",LAYOUT!I9)</f>
      </c>
      <c r="J11" s="38">
        <f>IF(LAYOUT!J9="","",LAYOUT!J9)</f>
      </c>
      <c r="K11" s="38">
        <f>IF(LAYOUT!K9="","",LAYOUT!K9)</f>
      </c>
      <c r="L11" s="38">
        <f>IF(LAYOUT!L9="","",LAYOUT!L9)</f>
      </c>
      <c r="M11" s="38">
        <f>IF(LAYOUT!M9="","",LAYOUT!M9)</f>
      </c>
      <c r="P11" s="2"/>
    </row>
    <row r="12" spans="1:16" s="9" customFormat="1" ht="27.75" customHeight="1">
      <c r="A12" s="9" t="s">
        <v>8</v>
      </c>
      <c r="B12" s="39">
        <f>IF(LAYOUT!B10="","",LAYOUT!B10)</f>
      </c>
      <c r="C12" s="39">
        <f>IF(LAYOUT!C10="","",LAYOUT!C10)</f>
      </c>
      <c r="D12" s="39">
        <f>IF(LAYOUT!D10="","",LAYOUT!D10)</f>
      </c>
      <c r="E12" s="39">
        <f>IF(LAYOUT!E10="","",LAYOUT!E10)</f>
      </c>
      <c r="F12" s="39">
        <f>IF(LAYOUT!F10="","",LAYOUT!F10)</f>
      </c>
      <c r="G12" s="39">
        <f>IF(LAYOUT!G10="","",LAYOUT!G10)</f>
      </c>
      <c r="H12" s="39">
        <f>IF(LAYOUT!H10="","",LAYOUT!H10)</f>
      </c>
      <c r="I12" s="39">
        <f>IF(LAYOUT!I10="","",LAYOUT!I10)</f>
      </c>
      <c r="J12" s="39">
        <f>IF(LAYOUT!J10="","",LAYOUT!J10)</f>
      </c>
      <c r="K12" s="39">
        <f>IF(LAYOUT!K10="","",LAYOUT!K10)</f>
      </c>
      <c r="L12" s="39">
        <f>IF(LAYOUT!L10="","",LAYOUT!L10)</f>
      </c>
      <c r="M12" s="39">
        <f>IF(LAYOUT!M10="","",LAYOUT!M10)</f>
      </c>
      <c r="P12" s="2"/>
    </row>
    <row r="13" spans="1:25" ht="15.75">
      <c r="A13" s="3"/>
      <c r="B13" s="3"/>
      <c r="C13" s="3"/>
      <c r="D13" s="3"/>
      <c r="E13" s="3"/>
      <c r="F13" s="3"/>
      <c r="G13" s="3"/>
      <c r="H13" s="3"/>
      <c r="I13" s="3"/>
      <c r="J13" s="3"/>
      <c r="K13" s="3"/>
      <c r="L13" s="3"/>
      <c r="M13" s="3"/>
      <c r="O13" s="9"/>
      <c r="Q13" s="9"/>
      <c r="R13" s="9"/>
      <c r="S13" s="9"/>
      <c r="T13" s="9"/>
      <c r="U13" s="9"/>
      <c r="V13" s="9"/>
      <c r="W13" s="9"/>
      <c r="X13" s="9"/>
      <c r="Y13" s="9"/>
    </row>
    <row r="14" spans="1:25" ht="15.75">
      <c r="A14" s="3"/>
      <c r="B14" s="3"/>
      <c r="C14" s="3"/>
      <c r="D14" s="3"/>
      <c r="E14" s="3"/>
      <c r="F14" s="3"/>
      <c r="G14" s="3"/>
      <c r="H14" s="3"/>
      <c r="I14" s="3"/>
      <c r="J14" s="3"/>
      <c r="K14" s="3"/>
      <c r="L14" s="3"/>
      <c r="M14" s="3"/>
      <c r="O14" s="9"/>
      <c r="Q14" s="9"/>
      <c r="R14" s="9"/>
      <c r="S14" s="9"/>
      <c r="T14" s="9"/>
      <c r="U14" s="9"/>
      <c r="V14" s="9"/>
      <c r="W14" s="9"/>
      <c r="X14" s="9"/>
      <c r="Y14" s="9"/>
    </row>
    <row r="15" spans="1:10" ht="15.75">
      <c r="A15" s="5"/>
      <c r="B15" s="3"/>
      <c r="C15" s="3"/>
      <c r="D15" s="3"/>
      <c r="E15" s="3"/>
      <c r="F15" s="3"/>
      <c r="G15" s="3"/>
      <c r="H15" s="3"/>
      <c r="I15" s="3"/>
      <c r="J15" s="3"/>
    </row>
    <row r="16" spans="1:13" ht="15">
      <c r="A16" s="3"/>
      <c r="B16" s="3"/>
      <c r="C16" s="3"/>
      <c r="D16" s="3"/>
      <c r="E16" s="3"/>
      <c r="F16" s="3"/>
      <c r="G16" s="3"/>
      <c r="H16" s="3"/>
      <c r="I16" s="3"/>
      <c r="J16" s="6"/>
      <c r="K16" s="3"/>
      <c r="M16" s="3"/>
    </row>
    <row r="17" spans="1:13" ht="18.75" customHeight="1">
      <c r="A17" s="20"/>
      <c r="B17" s="93">
        <f>B5</f>
      </c>
      <c r="C17" s="94"/>
      <c r="D17" s="6" t="s">
        <v>49</v>
      </c>
      <c r="E17" s="93">
        <f>C5</f>
      </c>
      <c r="F17" s="94"/>
      <c r="G17" s="6" t="s">
        <v>49</v>
      </c>
      <c r="H17" s="93">
        <f>D5</f>
      </c>
      <c r="I17" s="94"/>
      <c r="J17" s="6" t="s">
        <v>49</v>
      </c>
      <c r="K17" s="93">
        <f>E5</f>
      </c>
      <c r="L17" s="94"/>
      <c r="M17" s="6" t="s">
        <v>49</v>
      </c>
    </row>
    <row r="18" spans="1:12" ht="18.75" customHeight="1">
      <c r="A18" s="20"/>
      <c r="B18" s="47"/>
      <c r="C18" s="47"/>
      <c r="E18" s="47"/>
      <c r="F18" s="47"/>
      <c r="H18" s="47"/>
      <c r="I18" s="47"/>
      <c r="K18" s="47"/>
      <c r="L18" s="47"/>
    </row>
    <row r="19" spans="1:13" ht="18.75" customHeight="1">
      <c r="A19" s="6"/>
      <c r="B19" s="95">
        <f>B6</f>
      </c>
      <c r="C19" s="96"/>
      <c r="D19" s="48" t="s">
        <v>50</v>
      </c>
      <c r="E19" s="95">
        <f>C6</f>
      </c>
      <c r="F19" s="96"/>
      <c r="G19" s="48" t="s">
        <v>50</v>
      </c>
      <c r="H19" s="95">
        <f>D6</f>
      </c>
      <c r="I19" s="96"/>
      <c r="J19" s="48" t="s">
        <v>50</v>
      </c>
      <c r="K19" s="95">
        <f>E6</f>
      </c>
      <c r="L19" s="96"/>
      <c r="M19" s="48" t="s">
        <v>50</v>
      </c>
    </row>
    <row r="20" spans="1:12" ht="18.75" customHeight="1">
      <c r="A20" s="6"/>
      <c r="B20" s="40"/>
      <c r="C20" s="40"/>
      <c r="E20" s="40"/>
      <c r="F20" s="40"/>
      <c r="H20" s="40"/>
      <c r="I20" s="40"/>
      <c r="K20" s="40"/>
      <c r="L20" s="40"/>
    </row>
    <row r="21" spans="1:16" ht="18.75" customHeight="1">
      <c r="A21" s="6"/>
      <c r="B21" s="97">
        <f>B7</f>
      </c>
      <c r="C21" s="98"/>
      <c r="D21" s="48" t="s">
        <v>51</v>
      </c>
      <c r="E21" s="97">
        <f>C7</f>
      </c>
      <c r="F21" s="98"/>
      <c r="G21" s="48" t="s">
        <v>51</v>
      </c>
      <c r="H21" s="97">
        <f>D7</f>
      </c>
      <c r="I21" s="98"/>
      <c r="J21" s="48" t="s">
        <v>51</v>
      </c>
      <c r="K21" s="97">
        <f>E7</f>
      </c>
      <c r="L21" s="98"/>
      <c r="M21" s="48" t="s">
        <v>51</v>
      </c>
      <c r="O21" s="42"/>
      <c r="P21" s="3"/>
    </row>
    <row r="22" spans="1:16" ht="18.75" customHeight="1">
      <c r="A22" s="6"/>
      <c r="B22" s="47"/>
      <c r="C22" s="47"/>
      <c r="E22" s="47"/>
      <c r="F22" s="47"/>
      <c r="H22" s="47"/>
      <c r="I22" s="47"/>
      <c r="K22" s="47"/>
      <c r="L22" s="47"/>
      <c r="O22" s="43"/>
      <c r="P22" s="3"/>
    </row>
    <row r="23" spans="1:16" ht="18.75" customHeight="1">
      <c r="A23" s="6"/>
      <c r="B23" s="99">
        <f>B8</f>
      </c>
      <c r="C23" s="100"/>
      <c r="D23" s="48" t="s">
        <v>52</v>
      </c>
      <c r="E23" s="99">
        <f>C8</f>
      </c>
      <c r="F23" s="100"/>
      <c r="G23" s="48" t="s">
        <v>52</v>
      </c>
      <c r="H23" s="99">
        <f>D8</f>
      </c>
      <c r="I23" s="100"/>
      <c r="J23" s="48" t="s">
        <v>52</v>
      </c>
      <c r="K23" s="99">
        <f>E8</f>
      </c>
      <c r="L23" s="100"/>
      <c r="M23" s="48" t="s">
        <v>52</v>
      </c>
      <c r="O23" s="44"/>
      <c r="P23" s="3"/>
    </row>
    <row r="24" spans="1:16" ht="18.75" customHeight="1">
      <c r="A24" s="6"/>
      <c r="B24" s="40"/>
      <c r="C24" s="40"/>
      <c r="E24" s="40"/>
      <c r="F24" s="40"/>
      <c r="H24" s="40"/>
      <c r="I24" s="40"/>
      <c r="K24" s="40"/>
      <c r="L24" s="40"/>
      <c r="O24" s="45"/>
      <c r="P24" s="3"/>
    </row>
    <row r="25" spans="1:16" ht="18.75" customHeight="1">
      <c r="A25" s="20"/>
      <c r="B25" s="101">
        <f>B9</f>
      </c>
      <c r="C25" s="102"/>
      <c r="D25" s="48" t="s">
        <v>53</v>
      </c>
      <c r="E25" s="101">
        <f>C9</f>
      </c>
      <c r="F25" s="102"/>
      <c r="G25" s="48" t="s">
        <v>53</v>
      </c>
      <c r="H25" s="101">
        <f>D9</f>
      </c>
      <c r="I25" s="102"/>
      <c r="J25" s="48" t="s">
        <v>53</v>
      </c>
      <c r="K25" s="101">
        <f>E9</f>
      </c>
      <c r="L25" s="102"/>
      <c r="M25" s="48" t="s">
        <v>53</v>
      </c>
      <c r="O25" s="45"/>
      <c r="P25" s="3"/>
    </row>
    <row r="26" spans="1:16" ht="18.75" customHeight="1">
      <c r="A26" s="20"/>
      <c r="B26" s="47"/>
      <c r="C26" s="47"/>
      <c r="E26" s="47"/>
      <c r="F26" s="47"/>
      <c r="H26" s="47"/>
      <c r="I26" s="47"/>
      <c r="K26" s="47"/>
      <c r="L26" s="47"/>
      <c r="O26" s="46"/>
      <c r="P26" s="3"/>
    </row>
    <row r="27" spans="1:16" ht="18.75" customHeight="1">
      <c r="A27" s="6"/>
      <c r="B27" s="103">
        <f>B10</f>
      </c>
      <c r="C27" s="104"/>
      <c r="D27" s="48" t="s">
        <v>54</v>
      </c>
      <c r="E27" s="103">
        <f>C10</f>
      </c>
      <c r="F27" s="104"/>
      <c r="G27" s="48" t="s">
        <v>54</v>
      </c>
      <c r="H27" s="103">
        <f>D10</f>
      </c>
      <c r="I27" s="104"/>
      <c r="J27" s="48" t="s">
        <v>54</v>
      </c>
      <c r="K27" s="103">
        <f>E10</f>
      </c>
      <c r="L27" s="104"/>
      <c r="M27" s="48" t="s">
        <v>54</v>
      </c>
      <c r="O27" s="45"/>
      <c r="P27" s="3"/>
    </row>
    <row r="28" spans="1:16" ht="18.75" customHeight="1">
      <c r="A28" s="6"/>
      <c r="B28" s="40"/>
      <c r="C28" s="40"/>
      <c r="E28" s="40"/>
      <c r="F28" s="40"/>
      <c r="H28" s="40"/>
      <c r="I28" s="40"/>
      <c r="K28" s="40"/>
      <c r="L28" s="40"/>
      <c r="O28" s="45"/>
      <c r="P28" s="3"/>
    </row>
    <row r="29" spans="1:16" ht="18.75" customHeight="1">
      <c r="A29" s="6"/>
      <c r="B29" s="105">
        <f>B11</f>
      </c>
      <c r="C29" s="106"/>
      <c r="D29" s="48" t="s">
        <v>55</v>
      </c>
      <c r="E29" s="105">
        <f>C11</f>
      </c>
      <c r="F29" s="106"/>
      <c r="G29" s="48" t="s">
        <v>55</v>
      </c>
      <c r="H29" s="105">
        <f>D11</f>
      </c>
      <c r="I29" s="106"/>
      <c r="J29" s="48" t="s">
        <v>55</v>
      </c>
      <c r="K29" s="105">
        <f>E11</f>
      </c>
      <c r="L29" s="106"/>
      <c r="M29" s="48" t="s">
        <v>55</v>
      </c>
      <c r="O29" s="45"/>
      <c r="P29" s="3"/>
    </row>
    <row r="30" spans="1:16" ht="18.75" customHeight="1">
      <c r="A30" s="6"/>
      <c r="B30" s="47"/>
      <c r="C30" s="47"/>
      <c r="E30" s="47"/>
      <c r="F30" s="47"/>
      <c r="H30" s="47"/>
      <c r="I30" s="47"/>
      <c r="K30" s="47"/>
      <c r="L30" s="47"/>
      <c r="O30" s="3"/>
      <c r="P30" s="3"/>
    </row>
    <row r="31" spans="1:16" ht="18.75" customHeight="1">
      <c r="A31" s="6"/>
      <c r="B31" s="107">
        <f>B12</f>
      </c>
      <c r="C31" s="108"/>
      <c r="D31" s="48" t="s">
        <v>56</v>
      </c>
      <c r="E31" s="107">
        <f>C12</f>
      </c>
      <c r="F31" s="108"/>
      <c r="G31" s="48" t="s">
        <v>56</v>
      </c>
      <c r="H31" s="107">
        <f>D12</f>
      </c>
      <c r="I31" s="108"/>
      <c r="J31" s="48" t="s">
        <v>56</v>
      </c>
      <c r="K31" s="107">
        <f>E12</f>
      </c>
      <c r="L31" s="108"/>
      <c r="M31" s="48" t="s">
        <v>56</v>
      </c>
      <c r="O31" s="3"/>
      <c r="P31" s="3"/>
    </row>
    <row r="32" spans="1:10" ht="18.75" customHeight="1">
      <c r="A32" s="6"/>
      <c r="J32" s="6"/>
    </row>
    <row r="33" spans="1:12" ht="18.75" customHeight="1">
      <c r="A33" s="6"/>
      <c r="B33" s="16">
        <f>IF(LAYOUT!B2="","",LAYOUT!B2)</f>
      </c>
      <c r="C33" s="19"/>
      <c r="D33" s="24"/>
      <c r="E33" s="16">
        <f>IF(LAYOUT!C2="","",LAYOUT!C2)</f>
      </c>
      <c r="F33" s="19"/>
      <c r="G33" s="24"/>
      <c r="H33" s="16">
        <f>IF(LAYOUT!D2="","",LAYOUT!D2)</f>
      </c>
      <c r="I33" s="19"/>
      <c r="J33" s="6"/>
      <c r="K33" s="16">
        <f>IF(LAYOUT!E2="","",LAYOUT!E2)</f>
      </c>
      <c r="L33" s="19"/>
    </row>
    <row r="34" spans="1:10" ht="18.75" customHeight="1">
      <c r="A34" s="6"/>
      <c r="E34" s="41"/>
      <c r="F34" s="40"/>
      <c r="J34" s="6"/>
    </row>
    <row r="35" spans="1:10" ht="18.75" customHeight="1">
      <c r="A35" s="6"/>
      <c r="E35" s="41"/>
      <c r="F35" s="40"/>
      <c r="J35" s="6"/>
    </row>
    <row r="36" spans="1:10" ht="18.75" customHeight="1">
      <c r="A36" s="6"/>
      <c r="E36" s="41"/>
      <c r="F36" s="40"/>
      <c r="J36" s="6"/>
    </row>
    <row r="37" spans="5:10" ht="19.5" customHeight="1">
      <c r="E37" s="41"/>
      <c r="F37" s="40"/>
      <c r="H37" s="3"/>
      <c r="J37" s="3"/>
    </row>
    <row r="38" spans="2:14" ht="18.75" customHeight="1">
      <c r="B38" s="93">
        <f>F5</f>
      </c>
      <c r="C38" s="94"/>
      <c r="D38" s="6" t="s">
        <v>49</v>
      </c>
      <c r="E38" s="93">
        <f>G5</f>
      </c>
      <c r="F38" s="94"/>
      <c r="G38" s="6" t="s">
        <v>49</v>
      </c>
      <c r="H38" s="93">
        <f>H5</f>
      </c>
      <c r="I38" s="94"/>
      <c r="J38" s="6" t="s">
        <v>49</v>
      </c>
      <c r="K38" s="93">
        <f>I5</f>
      </c>
      <c r="L38" s="94"/>
      <c r="M38" s="6" t="s">
        <v>49</v>
      </c>
      <c r="N38" s="40"/>
    </row>
    <row r="39" spans="2:14" ht="18.75" customHeight="1">
      <c r="B39" s="47"/>
      <c r="C39" s="47"/>
      <c r="E39" s="47"/>
      <c r="F39" s="47"/>
      <c r="H39" s="47"/>
      <c r="I39" s="47"/>
      <c r="K39" s="47"/>
      <c r="L39" s="47"/>
      <c r="N39" s="40"/>
    </row>
    <row r="40" spans="2:15" ht="18.75" customHeight="1">
      <c r="B40" s="95">
        <f>F6</f>
      </c>
      <c r="C40" s="96"/>
      <c r="D40" s="48" t="s">
        <v>50</v>
      </c>
      <c r="E40" s="95">
        <f>G6</f>
      </c>
      <c r="F40" s="96"/>
      <c r="G40" s="48" t="s">
        <v>50</v>
      </c>
      <c r="H40" s="95">
        <f>H6</f>
      </c>
      <c r="I40" s="96"/>
      <c r="J40" s="48" t="s">
        <v>50</v>
      </c>
      <c r="K40" s="95">
        <f>I6</f>
      </c>
      <c r="L40" s="96"/>
      <c r="M40" s="48" t="s">
        <v>50</v>
      </c>
      <c r="N40" s="40"/>
      <c r="O40" s="21"/>
    </row>
    <row r="41" spans="2:15" ht="18.75" customHeight="1">
      <c r="B41" s="40"/>
      <c r="C41" s="40"/>
      <c r="E41" s="40"/>
      <c r="F41" s="40"/>
      <c r="H41" s="40"/>
      <c r="I41" s="40"/>
      <c r="K41" s="40"/>
      <c r="L41" s="40"/>
      <c r="N41" s="40"/>
      <c r="O41" s="21"/>
    </row>
    <row r="42" spans="2:15" ht="18.75" customHeight="1">
      <c r="B42" s="97">
        <f>F7</f>
      </c>
      <c r="C42" s="98"/>
      <c r="D42" s="48" t="s">
        <v>51</v>
      </c>
      <c r="E42" s="97">
        <f>G7</f>
      </c>
      <c r="F42" s="98"/>
      <c r="G42" s="48" t="s">
        <v>51</v>
      </c>
      <c r="H42" s="97">
        <f>H7</f>
      </c>
      <c r="I42" s="98"/>
      <c r="J42" s="48" t="s">
        <v>51</v>
      </c>
      <c r="K42" s="97">
        <f>I7</f>
      </c>
      <c r="L42" s="98"/>
      <c r="M42" s="48" t="s">
        <v>51</v>
      </c>
      <c r="N42" s="40"/>
      <c r="O42" s="22"/>
    </row>
    <row r="43" spans="2:15" ht="18.75" customHeight="1">
      <c r="B43" s="47"/>
      <c r="C43" s="47"/>
      <c r="E43" s="47"/>
      <c r="F43" s="47"/>
      <c r="H43" s="47"/>
      <c r="I43" s="47"/>
      <c r="K43" s="47"/>
      <c r="L43" s="47"/>
      <c r="N43" s="40"/>
      <c r="O43" s="22"/>
    </row>
    <row r="44" spans="2:15" ht="18.75" customHeight="1">
      <c r="B44" s="99">
        <f>F8</f>
      </c>
      <c r="C44" s="100"/>
      <c r="D44" s="48" t="s">
        <v>52</v>
      </c>
      <c r="E44" s="99">
        <f>G8</f>
      </c>
      <c r="F44" s="100"/>
      <c r="G44" s="48" t="s">
        <v>52</v>
      </c>
      <c r="H44" s="99">
        <f>H8</f>
      </c>
      <c r="I44" s="100"/>
      <c r="J44" s="48" t="s">
        <v>52</v>
      </c>
      <c r="K44" s="99">
        <f>I8</f>
      </c>
      <c r="L44" s="100"/>
      <c r="M44" s="48" t="s">
        <v>52</v>
      </c>
      <c r="N44" s="40"/>
      <c r="O44" s="22"/>
    </row>
    <row r="45" spans="2:15" ht="18.75" customHeight="1">
      <c r="B45" s="40"/>
      <c r="C45" s="40"/>
      <c r="E45" s="40"/>
      <c r="F45" s="40"/>
      <c r="H45" s="40"/>
      <c r="I45" s="40"/>
      <c r="K45" s="40"/>
      <c r="L45" s="40"/>
      <c r="N45" s="40"/>
      <c r="O45" s="23"/>
    </row>
    <row r="46" spans="2:15" ht="18.75" customHeight="1">
      <c r="B46" s="101">
        <f>F9</f>
      </c>
      <c r="C46" s="102"/>
      <c r="D46" s="48" t="s">
        <v>53</v>
      </c>
      <c r="E46" s="101">
        <f>G9</f>
      </c>
      <c r="F46" s="102"/>
      <c r="G46" s="48" t="s">
        <v>53</v>
      </c>
      <c r="H46" s="101">
        <f>H9</f>
      </c>
      <c r="I46" s="102"/>
      <c r="J46" s="48" t="s">
        <v>53</v>
      </c>
      <c r="K46" s="101">
        <f>I9</f>
      </c>
      <c r="L46" s="102"/>
      <c r="M46" s="48" t="s">
        <v>53</v>
      </c>
      <c r="N46" s="40"/>
      <c r="O46" s="22"/>
    </row>
    <row r="47" spans="2:15" ht="18.75" customHeight="1">
      <c r="B47" s="47"/>
      <c r="C47" s="47"/>
      <c r="E47" s="47"/>
      <c r="F47" s="47"/>
      <c r="H47" s="47"/>
      <c r="I47" s="47"/>
      <c r="K47" s="47"/>
      <c r="L47" s="47"/>
      <c r="N47" s="40"/>
      <c r="O47" s="22"/>
    </row>
    <row r="48" spans="2:14" ht="18.75" customHeight="1">
      <c r="B48" s="103">
        <f>F10</f>
      </c>
      <c r="C48" s="104"/>
      <c r="D48" s="48" t="s">
        <v>54</v>
      </c>
      <c r="E48" s="103">
        <f>G10</f>
      </c>
      <c r="F48" s="104"/>
      <c r="G48" s="48" t="s">
        <v>54</v>
      </c>
      <c r="H48" s="103">
        <f>H10</f>
      </c>
      <c r="I48" s="104"/>
      <c r="J48" s="48" t="s">
        <v>54</v>
      </c>
      <c r="K48" s="103">
        <f>I10</f>
      </c>
      <c r="L48" s="104"/>
      <c r="M48" s="48" t="s">
        <v>54</v>
      </c>
      <c r="N48" s="40"/>
    </row>
    <row r="49" spans="2:14" ht="18.75" customHeight="1">
      <c r="B49" s="40"/>
      <c r="C49" s="40"/>
      <c r="E49" s="40"/>
      <c r="F49" s="40"/>
      <c r="H49" s="40"/>
      <c r="I49" s="40"/>
      <c r="K49" s="40"/>
      <c r="L49" s="40"/>
      <c r="N49" s="40"/>
    </row>
    <row r="50" spans="2:14" ht="18.75" customHeight="1">
      <c r="B50" s="105">
        <f>F11</f>
      </c>
      <c r="C50" s="106"/>
      <c r="D50" s="48" t="s">
        <v>55</v>
      </c>
      <c r="E50" s="105">
        <f>G11</f>
      </c>
      <c r="F50" s="106"/>
      <c r="G50" s="48" t="s">
        <v>55</v>
      </c>
      <c r="H50" s="105">
        <f>H11</f>
      </c>
      <c r="I50" s="106"/>
      <c r="J50" s="48" t="s">
        <v>55</v>
      </c>
      <c r="K50" s="105">
        <f>I11</f>
      </c>
      <c r="L50" s="106"/>
      <c r="M50" s="48" t="s">
        <v>55</v>
      </c>
      <c r="N50" s="40"/>
    </row>
    <row r="51" spans="2:14" ht="18.75" customHeight="1">
      <c r="B51" s="47"/>
      <c r="C51" s="47"/>
      <c r="E51" s="47"/>
      <c r="F51" s="47"/>
      <c r="H51" s="47"/>
      <c r="I51" s="47"/>
      <c r="K51" s="47"/>
      <c r="L51" s="47"/>
      <c r="N51" s="40"/>
    </row>
    <row r="52" spans="2:14" ht="18.75" customHeight="1">
      <c r="B52" s="107">
        <f>F12</f>
      </c>
      <c r="C52" s="108"/>
      <c r="D52" s="48" t="s">
        <v>56</v>
      </c>
      <c r="E52" s="107">
        <f>G12</f>
      </c>
      <c r="F52" s="108"/>
      <c r="G52" s="48" t="s">
        <v>56</v>
      </c>
      <c r="H52" s="107">
        <f>H12</f>
      </c>
      <c r="I52" s="108"/>
      <c r="J52" s="48" t="s">
        <v>56</v>
      </c>
      <c r="K52" s="107">
        <f>I12</f>
      </c>
      <c r="L52" s="108"/>
      <c r="M52" s="48" t="s">
        <v>56</v>
      </c>
      <c r="N52" s="40"/>
    </row>
    <row r="53" ht="18.75" customHeight="1">
      <c r="N53" s="40"/>
    </row>
    <row r="54" spans="2:14" ht="18.75" customHeight="1">
      <c r="B54" s="16">
        <f>IF(LAYOUT!F2="","",LAYOUT!F2)</f>
      </c>
      <c r="C54" s="19"/>
      <c r="D54" s="24"/>
      <c r="E54" s="16">
        <f>IF(LAYOUT!G2="","",LAYOUT!G2)</f>
      </c>
      <c r="F54" s="19"/>
      <c r="H54" s="16">
        <f>IF(LAYOUT!H2="","",LAYOUT!H2)</f>
      </c>
      <c r="I54" s="19"/>
      <c r="K54" s="16">
        <f>IF(LAYOUT!I2="","",LAYOUT!I2)</f>
      </c>
      <c r="L54" s="19"/>
      <c r="M54" s="24"/>
      <c r="N54" s="40"/>
    </row>
    <row r="55" spans="11:14" ht="18.75" customHeight="1">
      <c r="K55" s="40"/>
      <c r="L55" s="40"/>
      <c r="M55" s="41"/>
      <c r="N55" s="40"/>
    </row>
    <row r="56" spans="1:10" ht="19.5" customHeight="1">
      <c r="A56" s="6"/>
      <c r="E56" s="41"/>
      <c r="F56" s="40"/>
      <c r="J56" s="6"/>
    </row>
    <row r="57" spans="1:10" ht="19.5" customHeight="1">
      <c r="A57" s="6"/>
      <c r="E57" s="41"/>
      <c r="F57" s="40"/>
      <c r="J57" s="6"/>
    </row>
    <row r="58" spans="5:10" ht="19.5" customHeight="1">
      <c r="E58" s="41"/>
      <c r="F58" s="40"/>
      <c r="H58" s="3"/>
      <c r="J58" s="3"/>
    </row>
    <row r="59" spans="2:13" ht="19.5" customHeight="1">
      <c r="B59" s="93">
        <f>J5</f>
      </c>
      <c r="C59" s="94"/>
      <c r="D59" s="6" t="s">
        <v>49</v>
      </c>
      <c r="E59" s="93">
        <f>K5</f>
      </c>
      <c r="F59" s="94"/>
      <c r="G59" s="6" t="s">
        <v>49</v>
      </c>
      <c r="H59" s="93">
        <f>L5</f>
      </c>
      <c r="I59" s="94"/>
      <c r="J59" s="6" t="s">
        <v>49</v>
      </c>
      <c r="K59" s="93">
        <f>M5</f>
      </c>
      <c r="L59" s="94"/>
      <c r="M59" s="6" t="s">
        <v>49</v>
      </c>
    </row>
    <row r="60" spans="2:12" ht="19.5" customHeight="1">
      <c r="B60" s="47"/>
      <c r="C60" s="47"/>
      <c r="E60" s="47"/>
      <c r="F60" s="47"/>
      <c r="H60" s="47"/>
      <c r="I60" s="47"/>
      <c r="K60" s="47"/>
      <c r="L60" s="47"/>
    </row>
    <row r="61" spans="2:13" ht="19.5" customHeight="1">
      <c r="B61" s="95">
        <f>J6</f>
      </c>
      <c r="C61" s="96"/>
      <c r="D61" s="48" t="s">
        <v>50</v>
      </c>
      <c r="E61" s="95">
        <f>K6</f>
      </c>
      <c r="F61" s="96"/>
      <c r="G61" s="48" t="s">
        <v>50</v>
      </c>
      <c r="H61" s="95">
        <f>L6</f>
      </c>
      <c r="I61" s="96"/>
      <c r="J61" s="48" t="s">
        <v>50</v>
      </c>
      <c r="K61" s="95">
        <f>M6</f>
      </c>
      <c r="L61" s="96"/>
      <c r="M61" s="48" t="s">
        <v>50</v>
      </c>
    </row>
    <row r="62" spans="2:12" ht="19.5" customHeight="1">
      <c r="B62" s="40"/>
      <c r="C62" s="40"/>
      <c r="E62" s="40"/>
      <c r="F62" s="40"/>
      <c r="H62" s="40"/>
      <c r="I62" s="40"/>
      <c r="K62" s="40"/>
      <c r="L62" s="40"/>
    </row>
    <row r="63" spans="2:13" ht="19.5" customHeight="1">
      <c r="B63" s="97">
        <f>J7</f>
      </c>
      <c r="C63" s="98"/>
      <c r="D63" s="48" t="s">
        <v>51</v>
      </c>
      <c r="E63" s="97">
        <f>K7</f>
      </c>
      <c r="F63" s="98"/>
      <c r="G63" s="48" t="s">
        <v>51</v>
      </c>
      <c r="H63" s="97">
        <f>L7</f>
      </c>
      <c r="I63" s="98"/>
      <c r="J63" s="48" t="s">
        <v>51</v>
      </c>
      <c r="K63" s="97">
        <f>M7</f>
      </c>
      <c r="L63" s="98"/>
      <c r="M63" s="48" t="s">
        <v>51</v>
      </c>
    </row>
    <row r="64" spans="2:12" ht="19.5" customHeight="1">
      <c r="B64" s="47"/>
      <c r="C64" s="47"/>
      <c r="E64" s="47"/>
      <c r="F64" s="47"/>
      <c r="H64" s="47"/>
      <c r="I64" s="47"/>
      <c r="K64" s="47"/>
      <c r="L64" s="47"/>
    </row>
    <row r="65" spans="2:13" ht="19.5" customHeight="1">
      <c r="B65" s="99">
        <f>J8</f>
      </c>
      <c r="C65" s="100"/>
      <c r="D65" s="48" t="s">
        <v>52</v>
      </c>
      <c r="E65" s="99">
        <f>K8</f>
      </c>
      <c r="F65" s="100"/>
      <c r="G65" s="48" t="s">
        <v>52</v>
      </c>
      <c r="H65" s="99">
        <f>L8</f>
      </c>
      <c r="I65" s="100"/>
      <c r="J65" s="48" t="s">
        <v>52</v>
      </c>
      <c r="K65" s="99">
        <f>M8</f>
      </c>
      <c r="L65" s="100"/>
      <c r="M65" s="48" t="s">
        <v>52</v>
      </c>
    </row>
    <row r="66" spans="2:12" ht="19.5" customHeight="1">
      <c r="B66" s="40"/>
      <c r="C66" s="40"/>
      <c r="E66" s="40"/>
      <c r="F66" s="40"/>
      <c r="H66" s="40"/>
      <c r="I66" s="40"/>
      <c r="K66" s="40"/>
      <c r="L66" s="40"/>
    </row>
    <row r="67" spans="2:13" ht="19.5" customHeight="1">
      <c r="B67" s="101">
        <f>J9</f>
      </c>
      <c r="C67" s="102"/>
      <c r="D67" s="48" t="s">
        <v>53</v>
      </c>
      <c r="E67" s="101">
        <f>K9</f>
      </c>
      <c r="F67" s="102"/>
      <c r="G67" s="48" t="s">
        <v>53</v>
      </c>
      <c r="H67" s="101">
        <f>L9</f>
      </c>
      <c r="I67" s="102"/>
      <c r="J67" s="48" t="s">
        <v>53</v>
      </c>
      <c r="K67" s="101">
        <f>M9</f>
      </c>
      <c r="L67" s="102"/>
      <c r="M67" s="48" t="s">
        <v>53</v>
      </c>
    </row>
    <row r="68" spans="2:12" ht="19.5" customHeight="1">
      <c r="B68" s="47"/>
      <c r="C68" s="47"/>
      <c r="E68" s="47"/>
      <c r="F68" s="47"/>
      <c r="H68" s="47"/>
      <c r="I68" s="47"/>
      <c r="K68" s="47"/>
      <c r="L68" s="47"/>
    </row>
    <row r="69" spans="2:13" ht="19.5" customHeight="1">
      <c r="B69" s="103">
        <f>J10</f>
      </c>
      <c r="C69" s="104"/>
      <c r="D69" s="48" t="s">
        <v>54</v>
      </c>
      <c r="E69" s="103">
        <f>K10</f>
      </c>
      <c r="F69" s="104"/>
      <c r="G69" s="48" t="s">
        <v>54</v>
      </c>
      <c r="H69" s="103">
        <f>L10</f>
      </c>
      <c r="I69" s="104"/>
      <c r="J69" s="48" t="s">
        <v>54</v>
      </c>
      <c r="K69" s="103">
        <f>M10</f>
      </c>
      <c r="L69" s="104"/>
      <c r="M69" s="48" t="s">
        <v>54</v>
      </c>
    </row>
    <row r="70" spans="2:12" ht="19.5" customHeight="1">
      <c r="B70" s="40"/>
      <c r="C70" s="40"/>
      <c r="E70" s="40"/>
      <c r="F70" s="40"/>
      <c r="H70" s="40"/>
      <c r="I70" s="40"/>
      <c r="K70" s="40"/>
      <c r="L70" s="40"/>
    </row>
    <row r="71" spans="2:13" ht="19.5" customHeight="1">
      <c r="B71" s="105">
        <f>J11</f>
      </c>
      <c r="C71" s="106"/>
      <c r="D71" s="48" t="s">
        <v>55</v>
      </c>
      <c r="E71" s="105">
        <f>K11</f>
      </c>
      <c r="F71" s="106"/>
      <c r="G71" s="48" t="s">
        <v>55</v>
      </c>
      <c r="H71" s="105">
        <f>L11</f>
      </c>
      <c r="I71" s="106"/>
      <c r="J71" s="48" t="s">
        <v>55</v>
      </c>
      <c r="K71" s="105">
        <f>M11</f>
      </c>
      <c r="L71" s="106"/>
      <c r="M71" s="48" t="s">
        <v>55</v>
      </c>
    </row>
    <row r="72" spans="2:12" ht="19.5" customHeight="1">
      <c r="B72" s="47"/>
      <c r="C72" s="47"/>
      <c r="E72" s="47"/>
      <c r="F72" s="47"/>
      <c r="H72" s="47"/>
      <c r="I72" s="47"/>
      <c r="K72" s="47"/>
      <c r="L72" s="47"/>
    </row>
    <row r="73" spans="2:13" ht="19.5" customHeight="1">
      <c r="B73" s="107">
        <f>J12</f>
      </c>
      <c r="C73" s="108"/>
      <c r="D73" s="48" t="s">
        <v>56</v>
      </c>
      <c r="E73" s="107">
        <f>K12</f>
      </c>
      <c r="F73" s="108"/>
      <c r="G73" s="48" t="s">
        <v>56</v>
      </c>
      <c r="H73" s="107">
        <f>L12</f>
      </c>
      <c r="I73" s="108"/>
      <c r="J73" s="48" t="s">
        <v>56</v>
      </c>
      <c r="K73" s="107">
        <f>M12</f>
      </c>
      <c r="L73" s="108"/>
      <c r="M73" s="48" t="s">
        <v>56</v>
      </c>
    </row>
    <row r="74" ht="19.5" customHeight="1"/>
    <row r="75" spans="2:13" ht="19.5" customHeight="1">
      <c r="B75" s="16">
        <f>IF(LAYOUT!J2="","",LAYOUT!J2)</f>
      </c>
      <c r="C75" s="19"/>
      <c r="D75" s="24"/>
      <c r="E75" s="16">
        <f>IF(LAYOUT!K2="","",LAYOUT!K2)</f>
      </c>
      <c r="F75" s="19"/>
      <c r="H75" s="16">
        <f>IF(LAYOUT!L2="","",LAYOUT!L2)</f>
      </c>
      <c r="I75" s="19"/>
      <c r="K75" s="16">
        <f>IF(LAYOUT!M2="","",LAYOUT!M2)</f>
      </c>
      <c r="L75" s="19"/>
      <c r="M75" s="24"/>
    </row>
    <row r="76" spans="11:13" ht="19.5" customHeight="1">
      <c r="K76" s="40"/>
      <c r="L76" s="40"/>
      <c r="M76" s="41"/>
    </row>
    <row r="77" ht="19.5" customHeight="1">
      <c r="M77" s="6"/>
    </row>
    <row r="78" ht="19.5" customHeight="1">
      <c r="M78" s="6"/>
    </row>
  </sheetData>
  <sheetProtection password="CD2F" sheet="1" formatCells="0" formatColumns="0" formatRows="0" selectLockedCells="1"/>
  <mergeCells count="97">
    <mergeCell ref="H1:M2"/>
    <mergeCell ref="K61:L61"/>
    <mergeCell ref="H61:I61"/>
    <mergeCell ref="E61:F61"/>
    <mergeCell ref="B61:C61"/>
    <mergeCell ref="K59:L59"/>
    <mergeCell ref="H59:I59"/>
    <mergeCell ref="E59:F59"/>
    <mergeCell ref="B59:C59"/>
    <mergeCell ref="K29:L29"/>
    <mergeCell ref="K65:L65"/>
    <mergeCell ref="H65:I65"/>
    <mergeCell ref="E65:F65"/>
    <mergeCell ref="B65:C65"/>
    <mergeCell ref="K63:L63"/>
    <mergeCell ref="H63:I63"/>
    <mergeCell ref="E63:F63"/>
    <mergeCell ref="B63:C63"/>
    <mergeCell ref="K73:L73"/>
    <mergeCell ref="H73:I73"/>
    <mergeCell ref="E73:F73"/>
    <mergeCell ref="B73:C73"/>
    <mergeCell ref="K71:L71"/>
    <mergeCell ref="H71:I71"/>
    <mergeCell ref="E71:F71"/>
    <mergeCell ref="B71:C71"/>
    <mergeCell ref="H29:I29"/>
    <mergeCell ref="H31:I31"/>
    <mergeCell ref="H38:I38"/>
    <mergeCell ref="K17:L17"/>
    <mergeCell ref="K19:L19"/>
    <mergeCell ref="K21:L21"/>
    <mergeCell ref="K23:L23"/>
    <mergeCell ref="K25:L25"/>
    <mergeCell ref="K27:L27"/>
    <mergeCell ref="K31:L31"/>
    <mergeCell ref="K50:L50"/>
    <mergeCell ref="H52:I52"/>
    <mergeCell ref="H50:I50"/>
    <mergeCell ref="K52:L52"/>
    <mergeCell ref="H17:I17"/>
    <mergeCell ref="H19:I19"/>
    <mergeCell ref="H21:I21"/>
    <mergeCell ref="H23:I23"/>
    <mergeCell ref="H25:I25"/>
    <mergeCell ref="H27:I27"/>
    <mergeCell ref="E46:F46"/>
    <mergeCell ref="E48:F48"/>
    <mergeCell ref="H42:I42"/>
    <mergeCell ref="H44:I44"/>
    <mergeCell ref="H46:I46"/>
    <mergeCell ref="H48:I48"/>
    <mergeCell ref="E50:F50"/>
    <mergeCell ref="E52:F52"/>
    <mergeCell ref="H40:I40"/>
    <mergeCell ref="B46:C46"/>
    <mergeCell ref="B48:C48"/>
    <mergeCell ref="B50:C50"/>
    <mergeCell ref="B52:C52"/>
    <mergeCell ref="E40:F40"/>
    <mergeCell ref="E42:F42"/>
    <mergeCell ref="E44:F44"/>
    <mergeCell ref="K38:L38"/>
    <mergeCell ref="K40:L40"/>
    <mergeCell ref="K42:L42"/>
    <mergeCell ref="K44:L44"/>
    <mergeCell ref="K46:L46"/>
    <mergeCell ref="K48:L48"/>
    <mergeCell ref="E29:F29"/>
    <mergeCell ref="E31:F31"/>
    <mergeCell ref="B38:C38"/>
    <mergeCell ref="B40:C40"/>
    <mergeCell ref="B42:C42"/>
    <mergeCell ref="B44:C44"/>
    <mergeCell ref="B29:C29"/>
    <mergeCell ref="B31:C31"/>
    <mergeCell ref="E38:F38"/>
    <mergeCell ref="E17:F17"/>
    <mergeCell ref="E19:F19"/>
    <mergeCell ref="E21:F21"/>
    <mergeCell ref="E23:F23"/>
    <mergeCell ref="E25:F25"/>
    <mergeCell ref="E27:F27"/>
    <mergeCell ref="K69:L69"/>
    <mergeCell ref="H69:I69"/>
    <mergeCell ref="E69:F69"/>
    <mergeCell ref="B69:C69"/>
    <mergeCell ref="K67:L67"/>
    <mergeCell ref="H67:I67"/>
    <mergeCell ref="E67:F67"/>
    <mergeCell ref="B67:C67"/>
    <mergeCell ref="B17:C17"/>
    <mergeCell ref="B19:C19"/>
    <mergeCell ref="B21:C21"/>
    <mergeCell ref="B23:C23"/>
    <mergeCell ref="B25:C25"/>
    <mergeCell ref="B27:C27"/>
  </mergeCells>
  <printOptions/>
  <pageMargins left="0.25" right="0.25" top="0.75" bottom="0.75" header="0.3" footer="0.3"/>
  <pageSetup fitToHeight="2" horizontalDpi="600" verticalDpi="600" orientation="landscape" paperSize="9" scale="62" r:id="rId2"/>
  <headerFooter>
    <oddHeader>&amp;C&amp;T &amp;D</oddHeader>
  </headerFooter>
  <rowBreaks count="1" manualBreakCount="1">
    <brk id="34" max="13" man="1"/>
  </rowBreaks>
  <drawing r:id="rId1"/>
</worksheet>
</file>

<file path=xl/worksheets/sheet7.xml><?xml version="1.0" encoding="utf-8"?>
<worksheet xmlns="http://schemas.openxmlformats.org/spreadsheetml/2006/main" xmlns:r="http://schemas.openxmlformats.org/officeDocument/2006/relationships">
  <dimension ref="A1:CJ141"/>
  <sheetViews>
    <sheetView zoomScalePageLayoutView="0" workbookViewId="0" topLeftCell="A1">
      <selection activeCell="E6" sqref="E6:F6"/>
    </sheetView>
  </sheetViews>
  <sheetFormatPr defaultColWidth="9.140625" defaultRowHeight="15"/>
  <cols>
    <col min="1" max="1" width="11.421875" style="60" customWidth="1"/>
    <col min="2" max="9" width="10.140625" style="60" customWidth="1"/>
    <col min="10" max="88" width="9.140625" style="62" customWidth="1"/>
    <col min="89" max="16384" width="9.140625" style="60" customWidth="1"/>
  </cols>
  <sheetData>
    <row r="1" spans="1:88" s="68" customFormat="1" ht="15">
      <c r="A1" s="68" t="s">
        <v>73</v>
      </c>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row>
    <row r="2" spans="1:88" s="70" customFormat="1" ht="15">
      <c r="A2" s="70" t="s">
        <v>137</v>
      </c>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row>
    <row r="3" spans="1:88" s="70" customFormat="1" ht="15">
      <c r="A3" s="92"/>
      <c r="B3" s="92"/>
      <c r="C3" s="92"/>
      <c r="D3" s="92"/>
      <c r="E3" s="92"/>
      <c r="F3" s="92"/>
      <c r="G3" s="92"/>
      <c r="H3" s="92"/>
      <c r="I3" s="92"/>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row>
    <row r="4" spans="1:88" s="70" customFormat="1" ht="15">
      <c r="A4" s="68" t="s">
        <v>156</v>
      </c>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row>
    <row r="5" spans="5:88" s="70" customFormat="1" ht="15">
      <c r="E5" s="70" t="s">
        <v>157</v>
      </c>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row>
    <row r="6" spans="1:88" s="70" customFormat="1" ht="15">
      <c r="A6" s="70" t="s">
        <v>158</v>
      </c>
      <c r="E6" s="115"/>
      <c r="F6" s="116"/>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row>
    <row r="7" spans="1:88" s="70" customFormat="1" ht="15">
      <c r="A7" s="70" t="s">
        <v>162</v>
      </c>
      <c r="E7" s="115"/>
      <c r="F7" s="116"/>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row>
    <row r="8" spans="1:88" s="70" customFormat="1" ht="15">
      <c r="A8" s="70" t="s">
        <v>163</v>
      </c>
      <c r="E8" s="115"/>
      <c r="F8" s="116"/>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row>
    <row r="9" spans="1:88" s="70" customFormat="1" ht="15">
      <c r="A9" s="70" t="s">
        <v>159</v>
      </c>
      <c r="E9" s="115"/>
      <c r="F9" s="116"/>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row>
    <row r="10" spans="1:88" s="70" customFormat="1" ht="15">
      <c r="A10" s="70" t="s">
        <v>160</v>
      </c>
      <c r="E10" s="115"/>
      <c r="F10" s="116"/>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row>
    <row r="11" spans="1:88" s="70" customFormat="1" ht="15">
      <c r="A11" s="70" t="s">
        <v>161</v>
      </c>
      <c r="E11" s="115"/>
      <c r="F11" s="116"/>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row>
    <row r="13" spans="1:88" s="73" customFormat="1" ht="15">
      <c r="A13" s="72" t="s">
        <v>74</v>
      </c>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row>
    <row r="14" spans="1:9" ht="15">
      <c r="A14" s="60" t="s">
        <v>66</v>
      </c>
      <c r="B14" s="117"/>
      <c r="C14" s="118"/>
      <c r="D14" s="60" t="s">
        <v>89</v>
      </c>
      <c r="E14" s="117"/>
      <c r="F14" s="118"/>
      <c r="G14" s="60" t="s">
        <v>90</v>
      </c>
      <c r="H14" s="117"/>
      <c r="I14" s="118"/>
    </row>
    <row r="15" spans="2:6" ht="15">
      <c r="B15" s="61"/>
      <c r="C15" s="61"/>
      <c r="E15" s="62"/>
      <c r="F15" s="62"/>
    </row>
    <row r="16" spans="1:9" ht="15" customHeight="1">
      <c r="A16" s="119" t="s">
        <v>105</v>
      </c>
      <c r="B16" s="131"/>
      <c r="C16" s="132"/>
      <c r="D16" s="132"/>
      <c r="E16" s="132"/>
      <c r="F16" s="132"/>
      <c r="G16" s="132"/>
      <c r="H16" s="132"/>
      <c r="I16" s="133"/>
    </row>
    <row r="17" spans="1:14" ht="15">
      <c r="A17" s="119"/>
      <c r="B17" s="134"/>
      <c r="C17" s="135"/>
      <c r="D17" s="135"/>
      <c r="E17" s="135"/>
      <c r="F17" s="135"/>
      <c r="G17" s="135"/>
      <c r="H17" s="135"/>
      <c r="I17" s="136"/>
      <c r="N17" s="74"/>
    </row>
    <row r="19" spans="1:88" s="73" customFormat="1" ht="15">
      <c r="A19" s="72" t="s">
        <v>150</v>
      </c>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row>
    <row r="20" spans="1:9" ht="15">
      <c r="A20" s="60" t="s">
        <v>66</v>
      </c>
      <c r="B20" s="117"/>
      <c r="C20" s="118"/>
      <c r="D20" s="60" t="s">
        <v>89</v>
      </c>
      <c r="E20" s="117"/>
      <c r="F20" s="118"/>
      <c r="G20" s="60" t="s">
        <v>90</v>
      </c>
      <c r="H20" s="117"/>
      <c r="I20" s="118"/>
    </row>
    <row r="22" spans="1:9" ht="15">
      <c r="A22" s="60" t="s">
        <v>91</v>
      </c>
      <c r="C22" s="117"/>
      <c r="D22" s="118"/>
      <c r="F22" s="60" t="s">
        <v>151</v>
      </c>
      <c r="H22" s="117"/>
      <c r="I22" s="118"/>
    </row>
    <row r="23" spans="3:9" ht="15">
      <c r="C23" s="91"/>
      <c r="D23" s="91"/>
      <c r="F23" s="60" t="s">
        <v>152</v>
      </c>
      <c r="H23" s="117"/>
      <c r="I23" s="118"/>
    </row>
    <row r="24" spans="3:4" ht="15">
      <c r="C24" s="91"/>
      <c r="D24" s="91"/>
    </row>
    <row r="25" spans="3:6" ht="15">
      <c r="C25" s="60" t="s">
        <v>92</v>
      </c>
      <c r="F25" s="60" t="s">
        <v>97</v>
      </c>
    </row>
    <row r="26" spans="1:8" ht="15">
      <c r="A26" s="60" t="s">
        <v>93</v>
      </c>
      <c r="C26" s="117"/>
      <c r="D26" s="118"/>
      <c r="F26" s="60" t="s">
        <v>98</v>
      </c>
      <c r="G26" s="117"/>
      <c r="H26" s="118"/>
    </row>
    <row r="27" spans="1:8" ht="15">
      <c r="A27" s="60" t="s">
        <v>94</v>
      </c>
      <c r="C27" s="117"/>
      <c r="D27" s="118"/>
      <c r="F27" s="60" t="s">
        <v>99</v>
      </c>
      <c r="G27" s="117"/>
      <c r="H27" s="118"/>
    </row>
    <row r="28" spans="1:4" ht="15">
      <c r="A28" s="60" t="s">
        <v>95</v>
      </c>
      <c r="C28" s="117"/>
      <c r="D28" s="118"/>
    </row>
    <row r="30" spans="1:9" ht="15">
      <c r="A30" s="119" t="s">
        <v>104</v>
      </c>
      <c r="B30" s="120"/>
      <c r="C30" s="121"/>
      <c r="D30" s="121"/>
      <c r="E30" s="121"/>
      <c r="F30" s="121"/>
      <c r="G30" s="121"/>
      <c r="H30" s="121"/>
      <c r="I30" s="122"/>
    </row>
    <row r="31" spans="1:9" ht="15">
      <c r="A31" s="119"/>
      <c r="B31" s="123"/>
      <c r="C31" s="124"/>
      <c r="D31" s="124"/>
      <c r="E31" s="124"/>
      <c r="F31" s="124"/>
      <c r="G31" s="124"/>
      <c r="H31" s="124"/>
      <c r="I31" s="125"/>
    </row>
    <row r="33" spans="1:88" s="73" customFormat="1" ht="15">
      <c r="A33" s="72" t="s">
        <v>75</v>
      </c>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row>
    <row r="34" spans="1:9" ht="15">
      <c r="A34" s="60" t="s">
        <v>66</v>
      </c>
      <c r="B34" s="117"/>
      <c r="C34" s="118"/>
      <c r="D34" s="60" t="s">
        <v>89</v>
      </c>
      <c r="E34" s="117"/>
      <c r="F34" s="118"/>
      <c r="G34" s="60" t="s">
        <v>90</v>
      </c>
      <c r="H34" s="117"/>
      <c r="I34" s="118"/>
    </row>
    <row r="35" ht="15">
      <c r="C35" s="60" t="s">
        <v>92</v>
      </c>
    </row>
    <row r="36" spans="1:6" ht="15">
      <c r="A36" s="60" t="s">
        <v>100</v>
      </c>
      <c r="C36" s="117"/>
      <c r="D36" s="118"/>
      <c r="F36" s="60" t="s">
        <v>96</v>
      </c>
    </row>
    <row r="37" spans="6:8" ht="15">
      <c r="F37" s="60" t="s">
        <v>98</v>
      </c>
      <c r="G37" s="75"/>
      <c r="H37" s="76"/>
    </row>
    <row r="38" spans="1:8" ht="15">
      <c r="A38" s="62"/>
      <c r="B38" s="62"/>
      <c r="C38" s="64"/>
      <c r="D38" s="62"/>
      <c r="F38" s="60" t="s">
        <v>99</v>
      </c>
      <c r="G38" s="75"/>
      <c r="H38" s="76"/>
    </row>
    <row r="40" spans="1:9" ht="15">
      <c r="A40" s="119" t="s">
        <v>104</v>
      </c>
      <c r="B40" s="120"/>
      <c r="C40" s="121"/>
      <c r="D40" s="121"/>
      <c r="E40" s="121"/>
      <c r="F40" s="121"/>
      <c r="G40" s="121"/>
      <c r="H40" s="121"/>
      <c r="I40" s="122"/>
    </row>
    <row r="41" spans="1:9" ht="15">
      <c r="A41" s="119"/>
      <c r="B41" s="123"/>
      <c r="C41" s="124"/>
      <c r="D41" s="124"/>
      <c r="E41" s="124"/>
      <c r="F41" s="124"/>
      <c r="G41" s="124"/>
      <c r="H41" s="124"/>
      <c r="I41" s="125"/>
    </row>
    <row r="44" spans="1:88" s="73" customFormat="1" ht="15">
      <c r="A44" s="72" t="s">
        <v>76</v>
      </c>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row>
    <row r="45" spans="1:9" ht="15">
      <c r="A45" s="60" t="s">
        <v>66</v>
      </c>
      <c r="B45" s="117"/>
      <c r="C45" s="118"/>
      <c r="D45" s="60" t="s">
        <v>89</v>
      </c>
      <c r="E45" s="117"/>
      <c r="F45" s="118"/>
      <c r="G45" s="60" t="s">
        <v>90</v>
      </c>
      <c r="H45" s="117"/>
      <c r="I45" s="118"/>
    </row>
    <row r="47" spans="3:5" ht="15">
      <c r="C47" s="60" t="s">
        <v>92</v>
      </c>
      <c r="E47" s="60" t="s">
        <v>102</v>
      </c>
    </row>
    <row r="48" spans="1:4" ht="15">
      <c r="A48" s="60" t="s">
        <v>103</v>
      </c>
      <c r="C48" s="117"/>
      <c r="D48" s="118"/>
    </row>
    <row r="49" spans="1:6" ht="15">
      <c r="A49" s="60" t="s">
        <v>101</v>
      </c>
      <c r="C49" s="117"/>
      <c r="D49" s="118"/>
      <c r="E49" s="117"/>
      <c r="F49" s="118"/>
    </row>
    <row r="50" ht="15">
      <c r="G50" s="60" t="s">
        <v>108</v>
      </c>
    </row>
    <row r="51" spans="1:8" ht="15">
      <c r="A51" s="60" t="s">
        <v>106</v>
      </c>
      <c r="C51" s="77"/>
      <c r="F51" s="60" t="s">
        <v>98</v>
      </c>
      <c r="G51" s="117"/>
      <c r="H51" s="118"/>
    </row>
    <row r="52" spans="6:8" ht="15">
      <c r="F52" s="60" t="s">
        <v>99</v>
      </c>
      <c r="G52" s="117"/>
      <c r="H52" s="118"/>
    </row>
    <row r="53" spans="3:7" ht="15">
      <c r="C53" s="62"/>
      <c r="G53" s="60" t="s">
        <v>107</v>
      </c>
    </row>
    <row r="54" spans="3:8" ht="15">
      <c r="C54" s="62"/>
      <c r="F54" s="60" t="s">
        <v>98</v>
      </c>
      <c r="G54" s="117"/>
      <c r="H54" s="118"/>
    </row>
    <row r="55" spans="6:8" ht="15">
      <c r="F55" s="60" t="s">
        <v>99</v>
      </c>
      <c r="G55" s="117"/>
      <c r="H55" s="118"/>
    </row>
    <row r="57" spans="1:88" s="73" customFormat="1" ht="15">
      <c r="A57" s="119" t="s">
        <v>104</v>
      </c>
      <c r="B57" s="120"/>
      <c r="C57" s="121"/>
      <c r="D57" s="121"/>
      <c r="E57" s="121"/>
      <c r="F57" s="121"/>
      <c r="G57" s="121"/>
      <c r="H57" s="121"/>
      <c r="I57" s="12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row>
    <row r="58" spans="1:9" ht="15">
      <c r="A58" s="119"/>
      <c r="B58" s="123"/>
      <c r="C58" s="124"/>
      <c r="D58" s="124"/>
      <c r="E58" s="124"/>
      <c r="F58" s="124"/>
      <c r="G58" s="124"/>
      <c r="H58" s="124"/>
      <c r="I58" s="125"/>
    </row>
    <row r="60" spans="1:9" ht="15">
      <c r="A60" s="72" t="s">
        <v>77</v>
      </c>
      <c r="B60" s="73"/>
      <c r="C60" s="73"/>
      <c r="D60" s="73"/>
      <c r="E60" s="73"/>
      <c r="F60" s="73"/>
      <c r="G60" s="73"/>
      <c r="H60" s="73"/>
      <c r="I60" s="73"/>
    </row>
    <row r="61" spans="1:9" ht="15">
      <c r="A61" s="60" t="s">
        <v>66</v>
      </c>
      <c r="B61" s="117"/>
      <c r="C61" s="118"/>
      <c r="D61" s="60" t="s">
        <v>89</v>
      </c>
      <c r="E61" s="117"/>
      <c r="F61" s="118"/>
      <c r="G61" s="60" t="s">
        <v>90</v>
      </c>
      <c r="H61" s="117"/>
      <c r="I61" s="118"/>
    </row>
    <row r="63" spans="1:88" s="73" customFormat="1" ht="15">
      <c r="A63" s="60"/>
      <c r="B63" s="60"/>
      <c r="C63" s="60" t="s">
        <v>92</v>
      </c>
      <c r="D63" s="60"/>
      <c r="E63" s="60"/>
      <c r="F63" s="60" t="s">
        <v>110</v>
      </c>
      <c r="G63" s="60"/>
      <c r="H63" s="60"/>
      <c r="I63" s="60"/>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row>
    <row r="64" spans="1:8" ht="15">
      <c r="A64" s="60" t="s">
        <v>109</v>
      </c>
      <c r="C64" s="117"/>
      <c r="D64" s="118"/>
      <c r="F64" s="60" t="s">
        <v>98</v>
      </c>
      <c r="G64" s="117"/>
      <c r="H64" s="118"/>
    </row>
    <row r="65" spans="6:8" ht="15">
      <c r="F65" s="60" t="s">
        <v>99</v>
      </c>
      <c r="G65" s="117"/>
      <c r="H65" s="118"/>
    </row>
    <row r="67" spans="1:9" ht="15">
      <c r="A67" s="119" t="s">
        <v>104</v>
      </c>
      <c r="B67" s="120"/>
      <c r="C67" s="121"/>
      <c r="D67" s="121"/>
      <c r="E67" s="121"/>
      <c r="F67" s="121"/>
      <c r="G67" s="121"/>
      <c r="H67" s="121"/>
      <c r="I67" s="122"/>
    </row>
    <row r="68" spans="1:9" ht="15">
      <c r="A68" s="119"/>
      <c r="B68" s="123"/>
      <c r="C68" s="124"/>
      <c r="D68" s="124"/>
      <c r="E68" s="124"/>
      <c r="F68" s="124"/>
      <c r="G68" s="124"/>
      <c r="H68" s="124"/>
      <c r="I68" s="125"/>
    </row>
    <row r="70" spans="1:9" ht="15">
      <c r="A70" s="72" t="s">
        <v>78</v>
      </c>
      <c r="B70" s="73"/>
      <c r="C70" s="73"/>
      <c r="D70" s="73"/>
      <c r="E70" s="73"/>
      <c r="F70" s="73"/>
      <c r="G70" s="73"/>
      <c r="H70" s="73"/>
      <c r="I70" s="73"/>
    </row>
    <row r="71" spans="1:9" ht="15">
      <c r="A71" s="60" t="s">
        <v>66</v>
      </c>
      <c r="B71" s="117"/>
      <c r="C71" s="118"/>
      <c r="D71" s="60" t="s">
        <v>89</v>
      </c>
      <c r="E71" s="117"/>
      <c r="F71" s="118"/>
      <c r="G71" s="60" t="s">
        <v>90</v>
      </c>
      <c r="H71" s="117"/>
      <c r="I71" s="118"/>
    </row>
    <row r="73" spans="3:6" ht="15">
      <c r="C73" s="60" t="s">
        <v>92</v>
      </c>
      <c r="F73" s="60" t="s">
        <v>112</v>
      </c>
    </row>
    <row r="74" spans="1:8" ht="15">
      <c r="A74" s="60" t="s">
        <v>111</v>
      </c>
      <c r="C74" s="117"/>
      <c r="D74" s="118"/>
      <c r="F74" s="60" t="s">
        <v>98</v>
      </c>
      <c r="G74" s="127"/>
      <c r="H74" s="128"/>
    </row>
    <row r="75" spans="6:8" ht="15">
      <c r="F75" s="60" t="s">
        <v>99</v>
      </c>
      <c r="G75" s="127"/>
      <c r="H75" s="128"/>
    </row>
    <row r="76" spans="1:6" ht="15">
      <c r="A76" s="62"/>
      <c r="B76" s="62"/>
      <c r="C76" s="64"/>
      <c r="D76" s="62"/>
      <c r="F76" s="60" t="s">
        <v>138</v>
      </c>
    </row>
    <row r="77" spans="1:8" ht="15">
      <c r="A77" s="62"/>
      <c r="B77" s="62"/>
      <c r="C77" s="62"/>
      <c r="D77" s="62"/>
      <c r="F77" s="60" t="s">
        <v>98</v>
      </c>
      <c r="G77" s="127"/>
      <c r="H77" s="128"/>
    </row>
    <row r="78" spans="1:8" ht="15">
      <c r="A78" s="62"/>
      <c r="B78" s="62"/>
      <c r="C78" s="64"/>
      <c r="D78" s="62"/>
      <c r="F78" s="60" t="s">
        <v>99</v>
      </c>
      <c r="G78" s="117"/>
      <c r="H78" s="118"/>
    </row>
    <row r="79" spans="1:3" ht="15">
      <c r="A79" s="60" t="s">
        <v>113</v>
      </c>
      <c r="C79" s="78" t="s">
        <v>114</v>
      </c>
    </row>
    <row r="80" spans="1:3" ht="15">
      <c r="A80" s="60" t="s">
        <v>153</v>
      </c>
      <c r="C80" s="78" t="s">
        <v>114</v>
      </c>
    </row>
    <row r="82" spans="1:9" ht="15">
      <c r="A82" s="119" t="s">
        <v>104</v>
      </c>
      <c r="B82" s="120"/>
      <c r="C82" s="121"/>
      <c r="D82" s="121"/>
      <c r="E82" s="121"/>
      <c r="F82" s="121"/>
      <c r="G82" s="121"/>
      <c r="H82" s="121"/>
      <c r="I82" s="122"/>
    </row>
    <row r="83" spans="1:9" ht="15">
      <c r="A83" s="119"/>
      <c r="B83" s="123"/>
      <c r="C83" s="124"/>
      <c r="D83" s="124"/>
      <c r="E83" s="124"/>
      <c r="F83" s="124"/>
      <c r="G83" s="124"/>
      <c r="H83" s="124"/>
      <c r="I83" s="125"/>
    </row>
    <row r="85" spans="1:9" ht="15">
      <c r="A85" s="72" t="s">
        <v>79</v>
      </c>
      <c r="B85" s="73"/>
      <c r="C85" s="73"/>
      <c r="D85" s="73"/>
      <c r="E85" s="73"/>
      <c r="F85" s="73"/>
      <c r="G85" s="73"/>
      <c r="H85" s="73"/>
      <c r="I85" s="73"/>
    </row>
    <row r="86" spans="1:9" ht="15">
      <c r="A86" s="60" t="s">
        <v>66</v>
      </c>
      <c r="B86" s="117"/>
      <c r="C86" s="118"/>
      <c r="D86" s="60" t="s">
        <v>89</v>
      </c>
      <c r="E86" s="117"/>
      <c r="F86" s="118"/>
      <c r="G86" s="60" t="s">
        <v>90</v>
      </c>
      <c r="H86" s="117"/>
      <c r="I86" s="118"/>
    </row>
    <row r="88" ht="15">
      <c r="C88" s="60" t="s">
        <v>92</v>
      </c>
    </row>
    <row r="89" spans="1:4" ht="15">
      <c r="A89" s="60" t="s">
        <v>115</v>
      </c>
      <c r="C89" s="117"/>
      <c r="D89" s="118"/>
    </row>
    <row r="91" spans="1:9" ht="15">
      <c r="A91" s="119" t="s">
        <v>104</v>
      </c>
      <c r="B91" s="120"/>
      <c r="C91" s="121"/>
      <c r="D91" s="121"/>
      <c r="E91" s="121"/>
      <c r="F91" s="121"/>
      <c r="G91" s="121"/>
      <c r="H91" s="121"/>
      <c r="I91" s="122"/>
    </row>
    <row r="92" spans="1:9" ht="15">
      <c r="A92" s="119"/>
      <c r="B92" s="123"/>
      <c r="C92" s="124"/>
      <c r="D92" s="124"/>
      <c r="E92" s="124"/>
      <c r="F92" s="124"/>
      <c r="G92" s="124"/>
      <c r="H92" s="124"/>
      <c r="I92" s="125"/>
    </row>
    <row r="94" spans="1:9" ht="15">
      <c r="A94" s="72" t="s">
        <v>80</v>
      </c>
      <c r="B94" s="73"/>
      <c r="C94" s="73"/>
      <c r="D94" s="73"/>
      <c r="E94" s="73"/>
      <c r="F94" s="73"/>
      <c r="G94" s="73"/>
      <c r="H94" s="73"/>
      <c r="I94" s="73"/>
    </row>
    <row r="95" spans="1:9" ht="15">
      <c r="A95" s="60" t="s">
        <v>66</v>
      </c>
      <c r="B95" s="117"/>
      <c r="C95" s="118"/>
      <c r="D95" s="60" t="s">
        <v>89</v>
      </c>
      <c r="E95" s="117"/>
      <c r="F95" s="118"/>
      <c r="G95" s="60" t="s">
        <v>90</v>
      </c>
      <c r="H95" s="117"/>
      <c r="I95" s="118"/>
    </row>
    <row r="97" spans="1:7" ht="15">
      <c r="A97" s="68" t="s">
        <v>128</v>
      </c>
      <c r="C97" s="80" t="s">
        <v>129</v>
      </c>
      <c r="E97" s="81" t="s">
        <v>130</v>
      </c>
      <c r="G97" s="81" t="s">
        <v>131</v>
      </c>
    </row>
    <row r="98" spans="1:4" ht="15">
      <c r="A98" s="60" t="s">
        <v>109</v>
      </c>
      <c r="C98" s="117"/>
      <c r="D98" s="118"/>
    </row>
    <row r="99" spans="1:8" ht="15">
      <c r="A99" s="60" t="s">
        <v>121</v>
      </c>
      <c r="C99" s="117"/>
      <c r="D99" s="118"/>
      <c r="E99" s="126"/>
      <c r="F99" s="126"/>
      <c r="G99" s="126"/>
      <c r="H99" s="126"/>
    </row>
    <row r="100" spans="1:8" ht="15">
      <c r="A100" s="60" t="s">
        <v>122</v>
      </c>
      <c r="C100" s="117"/>
      <c r="D100" s="118"/>
      <c r="E100" s="126"/>
      <c r="F100" s="126"/>
      <c r="G100" s="126"/>
      <c r="H100" s="126"/>
    </row>
    <row r="101" spans="1:8" ht="15">
      <c r="A101" s="60" t="s">
        <v>123</v>
      </c>
      <c r="C101" s="117"/>
      <c r="D101" s="118"/>
      <c r="E101" s="126"/>
      <c r="F101" s="126"/>
      <c r="G101" s="126"/>
      <c r="H101" s="126"/>
    </row>
    <row r="102" spans="1:4" ht="15">
      <c r="A102" s="60" t="s">
        <v>124</v>
      </c>
      <c r="C102" s="117"/>
      <c r="D102" s="118"/>
    </row>
    <row r="103" spans="1:8" ht="15">
      <c r="A103" s="60" t="s">
        <v>125</v>
      </c>
      <c r="C103" s="117"/>
      <c r="D103" s="118"/>
      <c r="E103" s="126"/>
      <c r="F103" s="126"/>
      <c r="G103" s="126"/>
      <c r="H103" s="126"/>
    </row>
    <row r="104" spans="1:4" ht="15">
      <c r="A104" s="60" t="s">
        <v>126</v>
      </c>
      <c r="C104" s="117"/>
      <c r="D104" s="118"/>
    </row>
    <row r="105" spans="1:8" ht="15">
      <c r="A105" s="60" t="s">
        <v>127</v>
      </c>
      <c r="C105" s="117"/>
      <c r="D105" s="118"/>
      <c r="E105" s="126"/>
      <c r="F105" s="126"/>
      <c r="G105" s="126"/>
      <c r="H105" s="126"/>
    </row>
    <row r="106" spans="1:4" ht="15">
      <c r="A106" s="60" t="s">
        <v>115</v>
      </c>
      <c r="C106" s="117"/>
      <c r="D106" s="118"/>
    </row>
    <row r="107" spans="1:4" ht="15">
      <c r="A107" s="60" t="s">
        <v>132</v>
      </c>
      <c r="C107" s="117"/>
      <c r="D107" s="118"/>
    </row>
    <row r="108" spans="3:4" ht="15">
      <c r="C108" s="91"/>
      <c r="D108" s="91"/>
    </row>
    <row r="109" ht="15">
      <c r="A109" s="68" t="s">
        <v>116</v>
      </c>
    </row>
    <row r="110" ht="15">
      <c r="A110" s="60" t="s">
        <v>118</v>
      </c>
    </row>
    <row r="111" spans="2:8" ht="15" customHeight="1">
      <c r="B111" s="60" t="s">
        <v>117</v>
      </c>
      <c r="E111" s="60" t="s">
        <v>119</v>
      </c>
      <c r="H111" s="60" t="s">
        <v>120</v>
      </c>
    </row>
    <row r="112" spans="1:9" ht="15">
      <c r="A112" s="79">
        <v>1</v>
      </c>
      <c r="B112" s="129"/>
      <c r="C112" s="129"/>
      <c r="D112" s="79">
        <v>9</v>
      </c>
      <c r="E112" s="129"/>
      <c r="F112" s="129"/>
      <c r="G112" s="79">
        <v>17</v>
      </c>
      <c r="H112" s="129"/>
      <c r="I112" s="129"/>
    </row>
    <row r="113" spans="1:9" ht="15">
      <c r="A113" s="60">
        <v>2</v>
      </c>
      <c r="B113" s="126"/>
      <c r="C113" s="126"/>
      <c r="D113" s="79">
        <v>10</v>
      </c>
      <c r="E113" s="126"/>
      <c r="F113" s="126"/>
      <c r="G113" s="79">
        <v>18</v>
      </c>
      <c r="H113" s="126"/>
      <c r="I113" s="126"/>
    </row>
    <row r="114" spans="1:9" ht="15">
      <c r="A114" s="60">
        <v>3</v>
      </c>
      <c r="B114" s="126"/>
      <c r="C114" s="126"/>
      <c r="D114" s="79">
        <v>11</v>
      </c>
      <c r="E114" s="126"/>
      <c r="F114" s="126"/>
      <c r="G114" s="79">
        <v>19</v>
      </c>
      <c r="H114" s="126"/>
      <c r="I114" s="126"/>
    </row>
    <row r="115" spans="1:9" ht="15">
      <c r="A115" s="60">
        <v>4</v>
      </c>
      <c r="B115" s="126"/>
      <c r="C115" s="126"/>
      <c r="D115" s="79">
        <v>12</v>
      </c>
      <c r="E115" s="126"/>
      <c r="F115" s="126"/>
      <c r="G115" s="79">
        <v>20</v>
      </c>
      <c r="H115" s="126"/>
      <c r="I115" s="126"/>
    </row>
    <row r="116" spans="1:9" ht="15">
      <c r="A116" s="60">
        <v>5</v>
      </c>
      <c r="B116" s="126"/>
      <c r="C116" s="126"/>
      <c r="D116" s="79">
        <v>13</v>
      </c>
      <c r="E116" s="126"/>
      <c r="F116" s="126"/>
      <c r="G116" s="79">
        <v>21</v>
      </c>
      <c r="H116" s="126"/>
      <c r="I116" s="126"/>
    </row>
    <row r="117" spans="1:9" ht="15">
      <c r="A117" s="60">
        <v>6</v>
      </c>
      <c r="B117" s="126"/>
      <c r="C117" s="126"/>
      <c r="D117" s="79">
        <v>14</v>
      </c>
      <c r="E117" s="126"/>
      <c r="F117" s="126"/>
      <c r="G117" s="79">
        <v>22</v>
      </c>
      <c r="H117" s="126"/>
      <c r="I117" s="126"/>
    </row>
    <row r="118" spans="1:9" ht="15">
      <c r="A118" s="60">
        <v>7</v>
      </c>
      <c r="B118" s="130"/>
      <c r="C118" s="130"/>
      <c r="D118" s="79">
        <v>15</v>
      </c>
      <c r="E118" s="130"/>
      <c r="F118" s="130"/>
      <c r="G118" s="79">
        <v>23</v>
      </c>
      <c r="H118" s="130"/>
      <c r="I118" s="130"/>
    </row>
    <row r="119" spans="1:9" ht="15">
      <c r="A119" s="60">
        <v>8</v>
      </c>
      <c r="B119" s="126"/>
      <c r="C119" s="126"/>
      <c r="D119" s="79">
        <v>16</v>
      </c>
      <c r="E119" s="126"/>
      <c r="F119" s="126"/>
      <c r="G119" s="79">
        <v>24</v>
      </c>
      <c r="H119" s="126"/>
      <c r="I119" s="126"/>
    </row>
    <row r="121" spans="1:9" ht="15">
      <c r="A121" s="119" t="s">
        <v>104</v>
      </c>
      <c r="B121" s="120"/>
      <c r="C121" s="121"/>
      <c r="D121" s="121"/>
      <c r="E121" s="121"/>
      <c r="F121" s="121"/>
      <c r="G121" s="121"/>
      <c r="H121" s="121"/>
      <c r="I121" s="122"/>
    </row>
    <row r="122" spans="1:9" ht="15">
      <c r="A122" s="119"/>
      <c r="B122" s="123"/>
      <c r="C122" s="124"/>
      <c r="D122" s="124"/>
      <c r="E122" s="124"/>
      <c r="F122" s="124"/>
      <c r="G122" s="124"/>
      <c r="H122" s="124"/>
      <c r="I122" s="125"/>
    </row>
    <row r="124" spans="1:9" ht="15">
      <c r="A124" s="72" t="s">
        <v>133</v>
      </c>
      <c r="B124" s="73"/>
      <c r="C124" s="73"/>
      <c r="D124" s="73"/>
      <c r="E124" s="73"/>
      <c r="F124" s="73"/>
      <c r="G124" s="73"/>
      <c r="H124" s="73"/>
      <c r="I124" s="73"/>
    </row>
    <row r="125" spans="1:9" ht="15">
      <c r="A125" s="71" t="s">
        <v>136</v>
      </c>
      <c r="B125" s="62"/>
      <c r="C125" s="62"/>
      <c r="D125" s="62"/>
      <c r="E125" s="62"/>
      <c r="F125" s="62"/>
      <c r="G125" s="62"/>
      <c r="H125" s="62"/>
      <c r="I125" s="62"/>
    </row>
    <row r="126" spans="1:4" ht="15">
      <c r="A126" s="60" t="s">
        <v>0</v>
      </c>
      <c r="B126" s="60" t="s">
        <v>134</v>
      </c>
      <c r="D126" s="60" t="s">
        <v>135</v>
      </c>
    </row>
    <row r="127" spans="1:5" ht="15">
      <c r="A127" s="82">
        <f>IF(LAYOUT!B2="","",LAYOUT!B2)</f>
      </c>
      <c r="B127" s="117"/>
      <c r="C127" s="118"/>
      <c r="D127" s="117"/>
      <c r="E127" s="118"/>
    </row>
    <row r="128" spans="1:5" ht="15">
      <c r="A128" s="82">
        <f>IF(LAYOUT!C2="","",LAYOUT!C2)</f>
      </c>
      <c r="B128" s="117"/>
      <c r="C128" s="118"/>
      <c r="D128" s="117"/>
      <c r="E128" s="118"/>
    </row>
    <row r="129" spans="1:5" ht="15">
      <c r="A129" s="82">
        <f>IF(LAYOUT!D2="","",LAYOUT!D2)</f>
      </c>
      <c r="B129" s="117"/>
      <c r="C129" s="118"/>
      <c r="D129" s="117"/>
      <c r="E129" s="118"/>
    </row>
    <row r="130" spans="1:5" ht="15">
      <c r="A130" s="82">
        <f>IF(LAYOUT!E2="","",LAYOUT!E2)</f>
      </c>
      <c r="B130" s="117"/>
      <c r="C130" s="118"/>
      <c r="D130" s="117"/>
      <c r="E130" s="118"/>
    </row>
    <row r="131" spans="1:5" ht="15">
      <c r="A131" s="82">
        <f>IF(LAYOUT!F2="","",LAYOUT!F2)</f>
      </c>
      <c r="B131" s="117"/>
      <c r="C131" s="118"/>
      <c r="D131" s="117"/>
      <c r="E131" s="118"/>
    </row>
    <row r="132" spans="1:5" ht="15">
      <c r="A132" s="82">
        <f>IF(LAYOUT!G2="","",LAYOUT!G2)</f>
      </c>
      <c r="B132" s="117"/>
      <c r="C132" s="118"/>
      <c r="D132" s="117"/>
      <c r="E132" s="118"/>
    </row>
    <row r="133" spans="1:5" ht="15">
      <c r="A133" s="82">
        <f>IF(LAYOUT!H2="","",LAYOUT!H2)</f>
      </c>
      <c r="B133" s="117"/>
      <c r="C133" s="118"/>
      <c r="D133" s="117"/>
      <c r="E133" s="118"/>
    </row>
    <row r="134" spans="1:5" ht="15">
      <c r="A134" s="82">
        <f>IF(LAYOUT!I2="","",LAYOUT!I2)</f>
      </c>
      <c r="B134" s="117"/>
      <c r="C134" s="118"/>
      <c r="D134" s="117"/>
      <c r="E134" s="118"/>
    </row>
    <row r="135" spans="1:5" ht="15" customHeight="1">
      <c r="A135" s="82">
        <f>IF(LAYOUT!J2="","",LAYOUT!J2)</f>
      </c>
      <c r="B135" s="117"/>
      <c r="C135" s="118"/>
      <c r="D135" s="117"/>
      <c r="E135" s="118"/>
    </row>
    <row r="136" spans="1:5" ht="15">
      <c r="A136" s="82">
        <f>IF(LAYOUT!K2="","",LAYOUT!K2)</f>
      </c>
      <c r="B136" s="117"/>
      <c r="C136" s="118"/>
      <c r="D136" s="117"/>
      <c r="E136" s="118"/>
    </row>
    <row r="137" spans="1:5" ht="15" customHeight="1">
      <c r="A137" s="82">
        <f>IF(LAYOUT!L2="","",LAYOUT!L2)</f>
      </c>
      <c r="B137" s="117"/>
      <c r="C137" s="118"/>
      <c r="D137" s="117"/>
      <c r="E137" s="118"/>
    </row>
    <row r="138" spans="1:5" ht="15">
      <c r="A138" s="82">
        <f>IF(LAYOUT!M2="","",LAYOUT!M2)</f>
      </c>
      <c r="B138" s="117"/>
      <c r="C138" s="118"/>
      <c r="D138" s="117"/>
      <c r="E138" s="118"/>
    </row>
    <row r="140" spans="1:9" ht="15">
      <c r="A140" s="119" t="s">
        <v>104</v>
      </c>
      <c r="B140" s="120"/>
      <c r="C140" s="121"/>
      <c r="D140" s="121"/>
      <c r="E140" s="121"/>
      <c r="F140" s="121"/>
      <c r="G140" s="121"/>
      <c r="H140" s="121"/>
      <c r="I140" s="122"/>
    </row>
    <row r="141" spans="1:9" ht="15">
      <c r="A141" s="119"/>
      <c r="B141" s="123"/>
      <c r="C141" s="124"/>
      <c r="D141" s="124"/>
      <c r="E141" s="124"/>
      <c r="F141" s="124"/>
      <c r="G141" s="124"/>
      <c r="H141" s="124"/>
      <c r="I141" s="125"/>
    </row>
  </sheetData>
  <sheetProtection password="CD2F" sheet="1"/>
  <mergeCells count="141">
    <mergeCell ref="C102:D102"/>
    <mergeCell ref="C103:D103"/>
    <mergeCell ref="E103:F103"/>
    <mergeCell ref="B14:C14"/>
    <mergeCell ref="H14:I14"/>
    <mergeCell ref="B34:C34"/>
    <mergeCell ref="E34:F34"/>
    <mergeCell ref="H34:I34"/>
    <mergeCell ref="C101:D101"/>
    <mergeCell ref="E14:F14"/>
    <mergeCell ref="B20:C20"/>
    <mergeCell ref="E20:F20"/>
    <mergeCell ref="H20:I20"/>
    <mergeCell ref="C28:D28"/>
    <mergeCell ref="G26:H26"/>
    <mergeCell ref="G27:H27"/>
    <mergeCell ref="H23:I23"/>
    <mergeCell ref="A30:A31"/>
    <mergeCell ref="B30:I31"/>
    <mergeCell ref="B16:I17"/>
    <mergeCell ref="C22:D22"/>
    <mergeCell ref="C26:D26"/>
    <mergeCell ref="C27:D27"/>
    <mergeCell ref="H22:I22"/>
    <mergeCell ref="A16:A17"/>
    <mergeCell ref="E101:F101"/>
    <mergeCell ref="G101:H101"/>
    <mergeCell ref="H119:I119"/>
    <mergeCell ref="C99:D99"/>
    <mergeCell ref="E99:F99"/>
    <mergeCell ref="G99:H99"/>
    <mergeCell ref="H113:I113"/>
    <mergeCell ref="H114:I114"/>
    <mergeCell ref="H115:I115"/>
    <mergeCell ref="H116:I116"/>
    <mergeCell ref="H117:I117"/>
    <mergeCell ref="H118:I118"/>
    <mergeCell ref="E116:F116"/>
    <mergeCell ref="E117:F117"/>
    <mergeCell ref="E118:F118"/>
    <mergeCell ref="C100:D100"/>
    <mergeCell ref="E100:F100"/>
    <mergeCell ref="G100:H100"/>
    <mergeCell ref="E115:F115"/>
    <mergeCell ref="C104:D104"/>
    <mergeCell ref="B115:C115"/>
    <mergeCell ref="B116:C116"/>
    <mergeCell ref="B117:C117"/>
    <mergeCell ref="B118:C118"/>
    <mergeCell ref="E113:F113"/>
    <mergeCell ref="E114:F114"/>
    <mergeCell ref="A91:A92"/>
    <mergeCell ref="B91:I92"/>
    <mergeCell ref="B95:C95"/>
    <mergeCell ref="E95:F95"/>
    <mergeCell ref="H95:I95"/>
    <mergeCell ref="B112:C112"/>
    <mergeCell ref="E112:F112"/>
    <mergeCell ref="H112:I112"/>
    <mergeCell ref="C107:D107"/>
    <mergeCell ref="G103:H103"/>
    <mergeCell ref="C74:D74"/>
    <mergeCell ref="G75:H75"/>
    <mergeCell ref="G78:H78"/>
    <mergeCell ref="C98:D98"/>
    <mergeCell ref="A82:A83"/>
    <mergeCell ref="B82:I83"/>
    <mergeCell ref="B86:C86"/>
    <mergeCell ref="E86:F86"/>
    <mergeCell ref="H86:I86"/>
    <mergeCell ref="C89:D89"/>
    <mergeCell ref="G65:H65"/>
    <mergeCell ref="B71:C71"/>
    <mergeCell ref="E71:F71"/>
    <mergeCell ref="H71:I71"/>
    <mergeCell ref="A40:A41"/>
    <mergeCell ref="A57:A58"/>
    <mergeCell ref="A67:A68"/>
    <mergeCell ref="B67:I68"/>
    <mergeCell ref="G51:H51"/>
    <mergeCell ref="E49:F49"/>
    <mergeCell ref="G54:H54"/>
    <mergeCell ref="G55:H55"/>
    <mergeCell ref="C64:D64"/>
    <mergeCell ref="G64:H64"/>
    <mergeCell ref="B57:I58"/>
    <mergeCell ref="H61:I61"/>
    <mergeCell ref="E61:F61"/>
    <mergeCell ref="B61:C61"/>
    <mergeCell ref="C36:D36"/>
    <mergeCell ref="B45:C45"/>
    <mergeCell ref="E45:F45"/>
    <mergeCell ref="H45:I45"/>
    <mergeCell ref="B40:I41"/>
    <mergeCell ref="G77:H77"/>
    <mergeCell ref="G74:H74"/>
    <mergeCell ref="C48:D48"/>
    <mergeCell ref="C49:D49"/>
    <mergeCell ref="G52:H52"/>
    <mergeCell ref="C105:D105"/>
    <mergeCell ref="E105:F105"/>
    <mergeCell ref="G105:H105"/>
    <mergeCell ref="C106:D106"/>
    <mergeCell ref="A121:A122"/>
    <mergeCell ref="B121:I122"/>
    <mergeCell ref="B119:C119"/>
    <mergeCell ref="E119:F119"/>
    <mergeCell ref="B113:C113"/>
    <mergeCell ref="B114:C114"/>
    <mergeCell ref="B127:C127"/>
    <mergeCell ref="B128:C128"/>
    <mergeCell ref="B129:C129"/>
    <mergeCell ref="B132:C132"/>
    <mergeCell ref="B130:C130"/>
    <mergeCell ref="B131:C131"/>
    <mergeCell ref="B133:C133"/>
    <mergeCell ref="B134:C134"/>
    <mergeCell ref="D127:E127"/>
    <mergeCell ref="D128:E128"/>
    <mergeCell ref="D129:E129"/>
    <mergeCell ref="D130:E130"/>
    <mergeCell ref="D131:E131"/>
    <mergeCell ref="D132:E132"/>
    <mergeCell ref="D134:E134"/>
    <mergeCell ref="D133:E133"/>
    <mergeCell ref="D135:E135"/>
    <mergeCell ref="D136:E136"/>
    <mergeCell ref="D137:E137"/>
    <mergeCell ref="D138:E138"/>
    <mergeCell ref="A140:A141"/>
    <mergeCell ref="B140:I141"/>
    <mergeCell ref="B136:C136"/>
    <mergeCell ref="B137:C137"/>
    <mergeCell ref="B138:C138"/>
    <mergeCell ref="B135:C135"/>
    <mergeCell ref="E6:F6"/>
    <mergeCell ref="E7:F7"/>
    <mergeCell ref="E8:F8"/>
    <mergeCell ref="E9:F9"/>
    <mergeCell ref="E10:F10"/>
    <mergeCell ref="E11:F11"/>
  </mergeCells>
  <hyperlinks>
    <hyperlink ref="C79" location="'96 well lab plan'!A1" display="96 well lab plan"/>
    <hyperlink ref="C80" location="'96 well lab plan'!A1" display="96 well lab plan"/>
  </hyperlinks>
  <printOptions/>
  <pageMargins left="0.7" right="0.7" top="0.75" bottom="0.75" header="0.3" footer="0.3"/>
  <pageSetup horizontalDpi="600" verticalDpi="600" orientation="portrait" scale="90" r:id="rId1"/>
  <rowBreaks count="2" manualBreakCount="2">
    <brk id="42" max="255" man="1"/>
    <brk id="93" max="255" man="1"/>
  </rowBreaks>
</worksheet>
</file>

<file path=xl/worksheets/sheet8.xml><?xml version="1.0" encoding="utf-8"?>
<worksheet xmlns="http://schemas.openxmlformats.org/spreadsheetml/2006/main" xmlns:r="http://schemas.openxmlformats.org/officeDocument/2006/relationships">
  <dimension ref="A1:D22"/>
  <sheetViews>
    <sheetView zoomScalePageLayoutView="0" workbookViewId="0" topLeftCell="A1">
      <selection activeCell="C4" sqref="C4"/>
    </sheetView>
  </sheetViews>
  <sheetFormatPr defaultColWidth="9.140625" defaultRowHeight="15"/>
  <cols>
    <col min="1" max="1" width="78.57421875" style="0" customWidth="1"/>
    <col min="2" max="2" width="9.28125" style="0" customWidth="1"/>
    <col min="3" max="3" width="46.421875" style="0" customWidth="1"/>
  </cols>
  <sheetData>
    <row r="1" ht="15">
      <c r="A1" t="s">
        <v>17</v>
      </c>
    </row>
    <row r="3" ht="15.75" thickBot="1">
      <c r="C3" t="s">
        <v>22</v>
      </c>
    </row>
    <row r="4" spans="1:4" ht="15">
      <c r="A4" t="s">
        <v>82</v>
      </c>
      <c r="C4" s="27"/>
      <c r="D4" s="8" t="s">
        <v>46</v>
      </c>
    </row>
    <row r="5" spans="1:4" ht="15.75" thickBot="1">
      <c r="A5" t="s">
        <v>83</v>
      </c>
      <c r="C5" s="88"/>
      <c r="D5" s="8" t="s">
        <v>27</v>
      </c>
    </row>
    <row r="6" spans="3:4" s="65" customFormat="1" ht="15.75" thickBot="1">
      <c r="C6" s="62"/>
      <c r="D6" s="66"/>
    </row>
    <row r="7" spans="1:4" ht="15" customHeight="1" thickBot="1">
      <c r="A7" s="137" t="s">
        <v>149</v>
      </c>
      <c r="B7" s="67"/>
      <c r="C7" s="89"/>
      <c r="D7" s="8" t="s">
        <v>67</v>
      </c>
    </row>
    <row r="8" spans="1:3" ht="15">
      <c r="A8" s="137"/>
      <c r="B8" s="67"/>
      <c r="C8" s="62"/>
    </row>
    <row r="9" spans="1:3" ht="15">
      <c r="A9" s="137"/>
      <c r="B9" s="67"/>
      <c r="C9" s="62"/>
    </row>
    <row r="10" spans="2:3" ht="15">
      <c r="B10" s="67"/>
      <c r="C10" s="62"/>
    </row>
    <row r="11" spans="2:3" ht="15">
      <c r="B11" s="67"/>
      <c r="C11" s="62"/>
    </row>
    <row r="12" spans="2:3" ht="15">
      <c r="B12" s="67"/>
      <c r="C12" s="62"/>
    </row>
    <row r="13" spans="2:3" ht="15">
      <c r="B13" s="67"/>
      <c r="C13" s="62"/>
    </row>
    <row r="14" spans="2:3" ht="15">
      <c r="B14" s="67"/>
      <c r="C14" s="62"/>
    </row>
    <row r="15" spans="2:3" ht="15">
      <c r="B15" s="67"/>
      <c r="C15" s="62"/>
    </row>
    <row r="16" spans="2:3" ht="15">
      <c r="B16" s="67"/>
      <c r="C16" s="62"/>
    </row>
    <row r="17" spans="2:3" ht="15">
      <c r="B17" s="67"/>
      <c r="C17" s="62"/>
    </row>
    <row r="18" spans="2:3" ht="15">
      <c r="B18" s="67"/>
      <c r="C18" s="62"/>
    </row>
    <row r="19" ht="15">
      <c r="C19" s="90"/>
    </row>
    <row r="20" ht="15">
      <c r="C20" s="90"/>
    </row>
    <row r="21" ht="15">
      <c r="C21" s="90"/>
    </row>
    <row r="22" ht="15">
      <c r="C22" s="90"/>
    </row>
  </sheetData>
  <sheetProtection password="CD2F" sheet="1" selectLockedCells="1"/>
  <mergeCells count="1">
    <mergeCell ref="A7:A9"/>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107"/>
  <sheetViews>
    <sheetView zoomScalePageLayoutView="0" workbookViewId="0" topLeftCell="A1">
      <selection activeCell="A1" sqref="A1"/>
    </sheetView>
  </sheetViews>
  <sheetFormatPr defaultColWidth="9.140625" defaultRowHeight="15"/>
  <cols>
    <col min="1" max="1" width="18.57421875" style="0" customWidth="1"/>
    <col min="2" max="2" width="15.57421875" style="0" customWidth="1"/>
    <col min="3" max="3" width="12.7109375" style="0" customWidth="1"/>
    <col min="4" max="4" width="13.421875" style="0" customWidth="1"/>
    <col min="5" max="5" width="14.7109375" style="0" customWidth="1"/>
    <col min="6" max="6" width="14.57421875" style="0" customWidth="1"/>
    <col min="7" max="7" width="22.00390625" style="0" customWidth="1"/>
    <col min="10" max="10" width="16.00390625" style="0" customWidth="1"/>
    <col min="11" max="11" width="13.7109375" style="0" customWidth="1"/>
  </cols>
  <sheetData>
    <row r="1" spans="1:8" ht="15">
      <c r="A1" t="str">
        <f>CONCATENATE("DIRECTORY: ",'create BATCH'!C4)</f>
        <v>DIRECTORY: </v>
      </c>
      <c r="H1" s="28" t="s">
        <v>68</v>
      </c>
    </row>
    <row r="2" spans="1:8" ht="15">
      <c r="A2" t="str">
        <f>IF('create BATCH'!C5="","ANNOTATION: ",CONCATENATE("ANNOTATION: ",IF(RIGHT('create BATCH'!C5,3)=".db",'create BATCH'!C5,(CONCATENATE('create BATCH'!C5,".db")))))</f>
        <v>ANNOTATION: </v>
      </c>
      <c r="H2" s="53" t="s">
        <v>69</v>
      </c>
    </row>
    <row r="4" spans="1:10" ht="15">
      <c r="A4" t="s">
        <v>11</v>
      </c>
      <c r="B4" t="s">
        <v>12</v>
      </c>
      <c r="C4" t="s">
        <v>13</v>
      </c>
      <c r="D4" t="s">
        <v>47</v>
      </c>
      <c r="E4" t="s">
        <v>14</v>
      </c>
      <c r="F4" t="s">
        <v>15</v>
      </c>
      <c r="G4" t="s">
        <v>48</v>
      </c>
      <c r="J4" s="14"/>
    </row>
    <row r="5" spans="1:10" ht="15">
      <c r="A5">
        <f>'unique ID'!$B2</f>
      </c>
      <c r="C5" s="14">
        <f>IF(OR(ISNA($A5),A5=""),"",VLOOKUP(A5,'unique ID'!$B$2:$C$97,2,FALSE))</f>
      </c>
      <c r="D5" s="14">
        <f>IF(OR(ISNA($A5),A5=""),"",VLOOKUP(A5,'unique ID'!$B$2:$E$97,4,FALSE))</f>
      </c>
      <c r="E5" s="14">
        <f>IF(OR(ISNA($A5),A5=""),"",VLOOKUP(A5,'unique ID'!$B$2:$E$97,3,FALSE))</f>
      </c>
      <c r="F5">
        <f>IF(OR(A5="",ISNA(A5)),"",'insert SAMPLES'!C2)</f>
      </c>
      <c r="G5">
        <f>IF(OR(A5="",ISNA(A5),'create BATCH'!$C$7=""),"",'create BATCH'!$C$7)</f>
      </c>
      <c r="J5" s="14"/>
    </row>
    <row r="6" spans="1:10" ht="15">
      <c r="A6">
        <f>'unique ID'!$B3</f>
      </c>
      <c r="C6" s="14">
        <f>IF(OR(ISNA($A6),A6=""),"",VLOOKUP(A6,'unique ID'!$B$2:$C$97,2,FALSE))</f>
      </c>
      <c r="D6" s="14">
        <f>IF(OR(ISNA($A6),A6=""),"",VLOOKUP(A6,'unique ID'!$B$2:$E$97,4,FALSE))</f>
      </c>
      <c r="E6" s="14">
        <f>IF(OR(ISNA($A6),A6=""),"",VLOOKUP(A6,'unique ID'!$B$2:$E$97,3,FALSE))</f>
      </c>
      <c r="F6">
        <f>IF(OR(A6="",ISNA(A6)),"",'insert SAMPLES'!C3)</f>
      </c>
      <c r="G6">
        <f>IF(OR(A6="",ISNA(A6),'create BATCH'!$C$7=""),"",'create BATCH'!$C$7)</f>
      </c>
      <c r="J6" s="14"/>
    </row>
    <row r="7" spans="1:10" ht="15">
      <c r="A7">
        <f>'unique ID'!$B4</f>
      </c>
      <c r="C7" s="14">
        <f>IF(OR(ISNA($A7),A7=""),"",VLOOKUP(A7,'unique ID'!$B$2:$C$97,2,FALSE))</f>
      </c>
      <c r="D7" s="14">
        <f>IF(OR(ISNA($A7),A7=""),"",VLOOKUP(A7,'unique ID'!$B$2:$E$97,4,FALSE))</f>
      </c>
      <c r="E7" s="14">
        <f>IF(OR(ISNA($A7),A7=""),"",VLOOKUP(A7,'unique ID'!$B$2:$E$97,3,FALSE))</f>
      </c>
      <c r="F7">
        <f>IF(OR(A7="",ISNA(A7)),"",'insert SAMPLES'!C4)</f>
      </c>
      <c r="G7">
        <f>IF(OR(A7="",ISNA(A7),'create BATCH'!$C$7=""),"",'create BATCH'!$C$7)</f>
      </c>
      <c r="J7" s="14"/>
    </row>
    <row r="8" spans="1:10" ht="15">
      <c r="A8">
        <f>'unique ID'!$B5</f>
      </c>
      <c r="C8" s="14">
        <f>IF(OR(ISNA($A8),A8=""),"",VLOOKUP(A8,'unique ID'!$B$2:$C$97,2,FALSE))</f>
      </c>
      <c r="D8" s="14">
        <f>IF(OR(ISNA($A8),A8=""),"",VLOOKUP(A8,'unique ID'!$B$2:$E$97,4,FALSE))</f>
      </c>
      <c r="E8" s="14">
        <f>IF(OR(ISNA($A8),A8=""),"",VLOOKUP(A8,'unique ID'!$B$2:$E$97,3,FALSE))</f>
      </c>
      <c r="F8">
        <f>IF(OR(A8="",ISNA(A8)),"",'insert SAMPLES'!C5)</f>
      </c>
      <c r="G8">
        <f>IF(OR(A8="",ISNA(A8),'create BATCH'!$C$7=""),"",'create BATCH'!$C$7)</f>
      </c>
      <c r="J8" s="14"/>
    </row>
    <row r="9" spans="1:10" ht="15">
      <c r="A9">
        <f>'unique ID'!$B6</f>
      </c>
      <c r="C9" s="14">
        <f>IF(OR(ISNA($A9),A9=""),"",VLOOKUP(A9,'unique ID'!$B$2:$C$97,2,FALSE))</f>
      </c>
      <c r="D9" s="14">
        <f>IF(OR(ISNA($A9),A9=""),"",VLOOKUP(A9,'unique ID'!$B$2:$E$97,4,FALSE))</f>
      </c>
      <c r="E9" s="14">
        <f>IF(OR(ISNA($A9),A9=""),"",VLOOKUP(A9,'unique ID'!$B$2:$E$97,3,FALSE))</f>
      </c>
      <c r="F9">
        <f>IF(OR(A9="",ISNA(A9)),"",'insert SAMPLES'!C6)</f>
      </c>
      <c r="G9">
        <f>IF(OR(A9="",ISNA(A9),'create BATCH'!$C$7=""),"",'create BATCH'!$C$7)</f>
      </c>
      <c r="J9" s="14"/>
    </row>
    <row r="10" spans="1:10" ht="15">
      <c r="A10">
        <f>'unique ID'!$B7</f>
      </c>
      <c r="C10" s="14">
        <f>IF(OR(ISNA($A10),A10=""),"",VLOOKUP(A10,'unique ID'!$B$2:$C$97,2,FALSE))</f>
      </c>
      <c r="D10" s="14">
        <f>IF(OR(ISNA($A10),A10=""),"",VLOOKUP(A10,'unique ID'!$B$2:$E$97,4,FALSE))</f>
      </c>
      <c r="E10" s="14">
        <f>IF(OR(ISNA($A10),A10=""),"",VLOOKUP(A10,'unique ID'!$B$2:$E$97,3,FALSE))</f>
      </c>
      <c r="F10">
        <f>IF(OR(A10="",ISNA(A10)),"",'insert SAMPLES'!C7)</f>
      </c>
      <c r="G10">
        <f>IF(OR(A10="",ISNA(A10),'create BATCH'!$C$7=""),"",'create BATCH'!$C$7)</f>
      </c>
      <c r="J10" s="14"/>
    </row>
    <row r="11" spans="1:10" ht="15">
      <c r="A11">
        <f>'unique ID'!$B8</f>
      </c>
      <c r="C11" s="14">
        <f>IF(OR(ISNA($A11),A11=""),"",VLOOKUP(A11,'unique ID'!$B$2:$C$97,2,FALSE))</f>
      </c>
      <c r="D11" s="14">
        <f>IF(OR(ISNA($A11),A11=""),"",VLOOKUP(A11,'unique ID'!$B$2:$E$97,4,FALSE))</f>
      </c>
      <c r="E11" s="14">
        <f>IF(OR(ISNA($A11),A11=""),"",VLOOKUP(A11,'unique ID'!$B$2:$E$97,3,FALSE))</f>
      </c>
      <c r="F11">
        <f>IF(OR(A11="",ISNA(A11)),"",'insert SAMPLES'!C8)</f>
      </c>
      <c r="G11">
        <f>IF(OR(A11="",ISNA(A11),'create BATCH'!$C$7=""),"",'create BATCH'!$C$7)</f>
      </c>
      <c r="J11" s="14"/>
    </row>
    <row r="12" spans="1:10" ht="15">
      <c r="A12">
        <f>'unique ID'!$B9</f>
      </c>
      <c r="C12" s="14">
        <f>IF(OR(ISNA($A12),A12=""),"",VLOOKUP(A12,'unique ID'!$B$2:$C$97,2,FALSE))</f>
      </c>
      <c r="D12" s="14">
        <f>IF(OR(ISNA($A12),A12=""),"",VLOOKUP(A12,'unique ID'!$B$2:$E$97,4,FALSE))</f>
      </c>
      <c r="E12" s="14">
        <f>IF(OR(ISNA($A12),A12=""),"",VLOOKUP(A12,'unique ID'!$B$2:$E$97,3,FALSE))</f>
      </c>
      <c r="F12">
        <f>IF(OR(A12="",ISNA(A12)),"",'insert SAMPLES'!C9)</f>
      </c>
      <c r="G12">
        <f>IF(OR(A12="",ISNA(A12),'create BATCH'!$C$7=""),"",'create BATCH'!$C$7)</f>
      </c>
      <c r="J12" s="14"/>
    </row>
    <row r="13" spans="1:10" ht="15">
      <c r="A13">
        <f>'unique ID'!$B10</f>
      </c>
      <c r="C13" s="14">
        <f>IF(OR(ISNA($A13),A13=""),"",VLOOKUP(A13,'unique ID'!$B$2:$C$97,2,FALSE))</f>
      </c>
      <c r="D13" s="14">
        <f>IF(OR(ISNA($A13),A13=""),"",VLOOKUP(A13,'unique ID'!$B$2:$E$97,4,FALSE))</f>
      </c>
      <c r="E13" s="14">
        <f>IF(OR(ISNA($A13),A13=""),"",VLOOKUP(A13,'unique ID'!$B$2:$E$97,3,FALSE))</f>
      </c>
      <c r="F13">
        <f>IF(OR(A13="",ISNA(A13)),"",'insert SAMPLES'!C10)</f>
      </c>
      <c r="G13">
        <f>IF(OR(A13="",ISNA(A13),'create BATCH'!$C$7=""),"",'create BATCH'!$C$7)</f>
      </c>
      <c r="J13" s="14"/>
    </row>
    <row r="14" spans="1:10" ht="15">
      <c r="A14">
        <f>'unique ID'!$B11</f>
      </c>
      <c r="C14" s="14">
        <f>IF(OR(ISNA($A14),A14=""),"",VLOOKUP(A14,'unique ID'!$B$2:$C$97,2,FALSE))</f>
      </c>
      <c r="D14" s="14">
        <f>IF(OR(ISNA($A14),A14=""),"",VLOOKUP(A14,'unique ID'!$B$2:$E$97,4,FALSE))</f>
      </c>
      <c r="E14" s="14">
        <f>IF(OR(ISNA($A14),A14=""),"",VLOOKUP(A14,'unique ID'!$B$2:$E$97,3,FALSE))</f>
      </c>
      <c r="F14">
        <f>IF(OR(A14="",ISNA(A14)),"",'insert SAMPLES'!C11)</f>
      </c>
      <c r="G14">
        <f>IF(OR(A14="",ISNA(A14),'create BATCH'!$C$7=""),"",'create BATCH'!$C$7)</f>
      </c>
      <c r="J14" s="14"/>
    </row>
    <row r="15" spans="1:10" ht="15">
      <c r="A15">
        <f>'unique ID'!$B12</f>
      </c>
      <c r="C15" s="14">
        <f>IF(OR(ISNA($A15),A15=""),"",VLOOKUP(A15,'unique ID'!$B$2:$C$97,2,FALSE))</f>
      </c>
      <c r="D15" s="14">
        <f>IF(OR(ISNA($A15),A15=""),"",VLOOKUP(A15,'unique ID'!$B$2:$E$97,4,FALSE))</f>
      </c>
      <c r="E15" s="14">
        <f>IF(OR(ISNA($A15),A15=""),"",VLOOKUP(A15,'unique ID'!$B$2:$E$97,3,FALSE))</f>
      </c>
      <c r="F15">
        <f>IF(OR(A15="",ISNA(A15)),"",'insert SAMPLES'!C12)</f>
      </c>
      <c r="G15">
        <f>IF(OR(A15="",ISNA(A15),'create BATCH'!$C$7=""),"",'create BATCH'!$C$7)</f>
      </c>
      <c r="J15" s="14"/>
    </row>
    <row r="16" spans="1:10" ht="15">
      <c r="A16">
        <f>'unique ID'!$B13</f>
      </c>
      <c r="C16" s="14">
        <f>IF(OR(ISNA($A16),A16=""),"",VLOOKUP(A16,'unique ID'!$B$2:$C$97,2,FALSE))</f>
      </c>
      <c r="D16" s="14">
        <f>IF(OR(ISNA($A16),A16=""),"",VLOOKUP(A16,'unique ID'!$B$2:$E$97,4,FALSE))</f>
      </c>
      <c r="E16" s="14">
        <f>IF(OR(ISNA($A16),A16=""),"",VLOOKUP(A16,'unique ID'!$B$2:$E$97,3,FALSE))</f>
      </c>
      <c r="F16">
        <f>IF(OR(A16="",ISNA(A16)),"",'insert SAMPLES'!C13)</f>
      </c>
      <c r="G16">
        <f>IF(OR(A16="",ISNA(A16),'create BATCH'!$C$7=""),"",'create BATCH'!$C$7)</f>
      </c>
      <c r="J16" s="14"/>
    </row>
    <row r="17" spans="1:7" ht="15">
      <c r="A17">
        <f>'unique ID'!$B14</f>
      </c>
      <c r="C17" s="14">
        <f>IF(OR(ISNA($A17),A17=""),"",VLOOKUP(A17,'unique ID'!$B$2:$C$97,2,FALSE))</f>
      </c>
      <c r="D17" s="14">
        <f>IF(OR(ISNA($A17),A17=""),"",VLOOKUP(A17,'unique ID'!$B$2:$E$97,4,FALSE))</f>
      </c>
      <c r="E17" s="14">
        <f>IF(OR(ISNA($A17),A17=""),"",VLOOKUP(A17,'unique ID'!$B$2:$E$97,3,FALSE))</f>
      </c>
      <c r="F17">
        <f>IF(OR(A17="",ISNA(A17)),"",'insert SAMPLES'!C14)</f>
      </c>
      <c r="G17">
        <f>IF(OR(A17="",ISNA(A17),'create BATCH'!$C$7=""),"",'create BATCH'!$C$7)</f>
      </c>
    </row>
    <row r="18" spans="1:7" ht="15">
      <c r="A18">
        <f>'unique ID'!$B15</f>
      </c>
      <c r="C18" s="14">
        <f>IF(OR(ISNA($A18),A18=""),"",VLOOKUP(A18,'unique ID'!$B$2:$C$97,2,FALSE))</f>
      </c>
      <c r="D18" s="14">
        <f>IF(OR(ISNA($A18),A18=""),"",VLOOKUP(A18,'unique ID'!$B$2:$E$97,4,FALSE))</f>
      </c>
      <c r="E18" s="14">
        <f>IF(OR(ISNA($A18),A18=""),"",VLOOKUP(A18,'unique ID'!$B$2:$E$97,3,FALSE))</f>
      </c>
      <c r="F18">
        <f>IF(OR(A18="",ISNA(A18)),"",'insert SAMPLES'!C15)</f>
      </c>
      <c r="G18">
        <f>IF(OR(A18="",ISNA(A18),'create BATCH'!$C$7=""),"",'create BATCH'!$C$7)</f>
      </c>
    </row>
    <row r="19" spans="1:7" ht="15">
      <c r="A19">
        <f>'unique ID'!$B16</f>
      </c>
      <c r="C19" s="14">
        <f>IF(OR(ISNA($A19),A19=""),"",VLOOKUP(A19,'unique ID'!$B$2:$C$97,2,FALSE))</f>
      </c>
      <c r="D19" s="14">
        <f>IF(OR(ISNA($A19),A19=""),"",VLOOKUP(A19,'unique ID'!$B$2:$E$97,4,FALSE))</f>
      </c>
      <c r="E19" s="14">
        <f>IF(OR(ISNA($A19),A19=""),"",VLOOKUP(A19,'unique ID'!$B$2:$E$97,3,FALSE))</f>
      </c>
      <c r="F19">
        <f>IF(OR(A19="",ISNA(A19)),"",'insert SAMPLES'!C16)</f>
      </c>
      <c r="G19">
        <f>IF(OR(A19="",ISNA(A19),'create BATCH'!$C$7=""),"",'create BATCH'!$C$7)</f>
      </c>
    </row>
    <row r="20" spans="1:7" ht="15">
      <c r="A20">
        <f>'unique ID'!$B17</f>
      </c>
      <c r="C20" s="14">
        <f>IF(OR(ISNA($A20),A20=""),"",VLOOKUP(A20,'unique ID'!$B$2:$C$97,2,FALSE))</f>
      </c>
      <c r="D20" s="14">
        <f>IF(OR(ISNA($A20),A20=""),"",VLOOKUP(A20,'unique ID'!$B$2:$E$97,4,FALSE))</f>
      </c>
      <c r="E20" s="14">
        <f>IF(OR(ISNA($A20),A20=""),"",VLOOKUP(A20,'unique ID'!$B$2:$E$97,3,FALSE))</f>
      </c>
      <c r="F20">
        <f>IF(OR(A20="",ISNA(A20)),"",'insert SAMPLES'!C17)</f>
      </c>
      <c r="G20">
        <f>IF(OR(A20="",ISNA(A20),'create BATCH'!$C$7=""),"",'create BATCH'!$C$7)</f>
      </c>
    </row>
    <row r="21" spans="1:7" ht="15">
      <c r="A21">
        <f>'unique ID'!$B18</f>
      </c>
      <c r="C21" s="14">
        <f>IF(OR(ISNA($A21),A21=""),"",VLOOKUP(A21,'unique ID'!$B$2:$C$97,2,FALSE))</f>
      </c>
      <c r="D21" s="14">
        <f>IF(OR(ISNA($A21),A21=""),"",VLOOKUP(A21,'unique ID'!$B$2:$E$97,4,FALSE))</f>
      </c>
      <c r="E21" s="14">
        <f>IF(OR(ISNA($A21),A21=""),"",VLOOKUP(A21,'unique ID'!$B$2:$E$97,3,FALSE))</f>
      </c>
      <c r="F21">
        <f>IF(OR(A21="",ISNA(A21)),"",'insert SAMPLES'!C18)</f>
      </c>
      <c r="G21">
        <f>IF(OR(A21="",ISNA(A21),'create BATCH'!$C$7=""),"",'create BATCH'!$C$7)</f>
      </c>
    </row>
    <row r="22" spans="1:7" ht="15">
      <c r="A22">
        <f>'unique ID'!$B19</f>
      </c>
      <c r="C22" s="14">
        <f>IF(OR(ISNA($A22),A22=""),"",VLOOKUP(A22,'unique ID'!$B$2:$C$97,2,FALSE))</f>
      </c>
      <c r="D22" s="14">
        <f>IF(OR(ISNA($A22),A22=""),"",VLOOKUP(A22,'unique ID'!$B$2:$E$97,4,FALSE))</f>
      </c>
      <c r="E22" s="14">
        <f>IF(OR(ISNA($A22),A22=""),"",VLOOKUP(A22,'unique ID'!$B$2:$E$97,3,FALSE))</f>
      </c>
      <c r="F22">
        <f>IF(OR(A22="",ISNA(A22)),"",'insert SAMPLES'!C19)</f>
      </c>
      <c r="G22">
        <f>IF(OR(A22="",ISNA(A22),'create BATCH'!$C$7=""),"",'create BATCH'!$C$7)</f>
      </c>
    </row>
    <row r="23" spans="1:7" ht="15">
      <c r="A23">
        <f>'unique ID'!$B20</f>
      </c>
      <c r="C23" s="14">
        <f>IF(OR(ISNA($A23),A23=""),"",VLOOKUP(A23,'unique ID'!$B$2:$C$97,2,FALSE))</f>
      </c>
      <c r="D23" s="14">
        <f>IF(OR(ISNA($A23),A23=""),"",VLOOKUP(A23,'unique ID'!$B$2:$E$97,4,FALSE))</f>
      </c>
      <c r="E23" s="14">
        <f>IF(OR(ISNA($A23),A23=""),"",VLOOKUP(A23,'unique ID'!$B$2:$E$97,3,FALSE))</f>
      </c>
      <c r="F23">
        <f>IF(OR(A23="",ISNA(A23)),"",'insert SAMPLES'!C20)</f>
      </c>
      <c r="G23">
        <f>IF(OR(A23="",ISNA(A23),'create BATCH'!$C$7=""),"",'create BATCH'!$C$7)</f>
      </c>
    </row>
    <row r="24" spans="1:7" ht="15">
      <c r="A24">
        <f>'unique ID'!$B21</f>
      </c>
      <c r="C24" s="14">
        <f>IF(OR(ISNA($A24),A24=""),"",VLOOKUP(A24,'unique ID'!$B$2:$C$97,2,FALSE))</f>
      </c>
      <c r="D24" s="14">
        <f>IF(OR(ISNA($A24),A24=""),"",VLOOKUP(A24,'unique ID'!$B$2:$E$97,4,FALSE))</f>
      </c>
      <c r="E24" s="14">
        <f>IF(OR(ISNA($A24),A24=""),"",VLOOKUP(A24,'unique ID'!$B$2:$E$97,3,FALSE))</f>
      </c>
      <c r="F24">
        <f>IF(OR(A24="",ISNA(A24)),"",'insert SAMPLES'!C21)</f>
      </c>
      <c r="G24">
        <f>IF(OR(A24="",ISNA(A24),'create BATCH'!$C$7=""),"",'create BATCH'!$C$7)</f>
      </c>
    </row>
    <row r="25" spans="1:7" ht="15">
      <c r="A25">
        <f>'unique ID'!$B22</f>
      </c>
      <c r="C25" s="14">
        <f>IF(OR(ISNA($A25),A25=""),"",VLOOKUP(A25,'unique ID'!$B$2:$C$97,2,FALSE))</f>
      </c>
      <c r="D25" s="14">
        <f>IF(OR(ISNA($A25),A25=""),"",VLOOKUP(A25,'unique ID'!$B$2:$E$97,4,FALSE))</f>
      </c>
      <c r="E25" s="14">
        <f>IF(OR(ISNA($A25),A25=""),"",VLOOKUP(A25,'unique ID'!$B$2:$E$97,3,FALSE))</f>
      </c>
      <c r="F25">
        <f>IF(OR(A25="",ISNA(A25)),"",'insert SAMPLES'!C22)</f>
      </c>
      <c r="G25">
        <f>IF(OR(A25="",ISNA(A25),'create BATCH'!$C$7=""),"",'create BATCH'!$C$7)</f>
      </c>
    </row>
    <row r="26" spans="1:7" ht="15">
      <c r="A26">
        <f>'unique ID'!$B23</f>
      </c>
      <c r="C26" s="14">
        <f>IF(OR(ISNA($A26),A26=""),"",VLOOKUP(A26,'unique ID'!$B$2:$C$97,2,FALSE))</f>
      </c>
      <c r="D26" s="14">
        <f>IF(OR(ISNA($A26),A26=""),"",VLOOKUP(A26,'unique ID'!$B$2:$E$97,4,FALSE))</f>
      </c>
      <c r="E26" s="14">
        <f>IF(OR(ISNA($A26),A26=""),"",VLOOKUP(A26,'unique ID'!$B$2:$E$97,3,FALSE))</f>
      </c>
      <c r="F26">
        <f>IF(OR(A26="",ISNA(A26)),"",'insert SAMPLES'!C23)</f>
      </c>
      <c r="G26">
        <f>IF(OR(A26="",ISNA(A26),'create BATCH'!$C$7=""),"",'create BATCH'!$C$7)</f>
      </c>
    </row>
    <row r="27" spans="1:7" ht="15">
      <c r="A27">
        <f>'unique ID'!$B24</f>
      </c>
      <c r="C27" s="14">
        <f>IF(OR(ISNA($A27),A27=""),"",VLOOKUP(A27,'unique ID'!$B$2:$C$97,2,FALSE))</f>
      </c>
      <c r="D27" s="14">
        <f>IF(OR(ISNA($A27),A27=""),"",VLOOKUP(A27,'unique ID'!$B$2:$E$97,4,FALSE))</f>
      </c>
      <c r="E27" s="14">
        <f>IF(OR(ISNA($A27),A27=""),"",VLOOKUP(A27,'unique ID'!$B$2:$E$97,3,FALSE))</f>
      </c>
      <c r="F27">
        <f>IF(OR(A27="",ISNA(A27)),"",'insert SAMPLES'!C24)</f>
      </c>
      <c r="G27">
        <f>IF(OR(A27="",ISNA(A27),'create BATCH'!$C$7=""),"",'create BATCH'!$C$7)</f>
      </c>
    </row>
    <row r="28" spans="1:7" ht="15">
      <c r="A28">
        <f>'unique ID'!$B25</f>
      </c>
      <c r="C28" s="14">
        <f>IF(OR(ISNA($A28),A28=""),"",VLOOKUP(A28,'unique ID'!$B$2:$C$97,2,FALSE))</f>
      </c>
      <c r="D28" s="14">
        <f>IF(OR(ISNA($A28),A28=""),"",VLOOKUP(A28,'unique ID'!$B$2:$E$97,4,FALSE))</f>
      </c>
      <c r="E28" s="14">
        <f>IF(OR(ISNA($A28),A28=""),"",VLOOKUP(A28,'unique ID'!$B$2:$E$97,3,FALSE))</f>
      </c>
      <c r="F28">
        <f>IF(OR(A28="",ISNA(A28)),"",'insert SAMPLES'!C25)</f>
      </c>
      <c r="G28">
        <f>IF(OR(A28="",ISNA(A28),'create BATCH'!$C$7=""),"",'create BATCH'!$C$7)</f>
      </c>
    </row>
    <row r="29" spans="1:7" ht="15">
      <c r="A29">
        <f>'unique ID'!$B26</f>
      </c>
      <c r="C29" s="14">
        <f>IF(OR(ISNA($A29),A29=""),"",VLOOKUP(A29,'unique ID'!$B$2:$C$97,2,FALSE))</f>
      </c>
      <c r="D29" s="14">
        <f>IF(OR(ISNA($A29),A29=""),"",VLOOKUP(A29,'unique ID'!$B$2:$E$97,4,FALSE))</f>
      </c>
      <c r="E29" s="14">
        <f>IF(OR(ISNA($A29),A29=""),"",VLOOKUP(A29,'unique ID'!$B$2:$E$97,3,FALSE))</f>
      </c>
      <c r="F29">
        <f>IF(OR(A29="",ISNA(A29)),"",'insert SAMPLES'!C26)</f>
      </c>
      <c r="G29">
        <f>IF(OR(A29="",ISNA(A29),'create BATCH'!$C$7=""),"",'create BATCH'!$C$7)</f>
      </c>
    </row>
    <row r="30" spans="1:7" ht="15">
      <c r="A30">
        <f>'unique ID'!$B27</f>
      </c>
      <c r="C30" s="14">
        <f>IF(OR(ISNA($A30),A30=""),"",VLOOKUP(A30,'unique ID'!$B$2:$C$97,2,FALSE))</f>
      </c>
      <c r="D30" s="14">
        <f>IF(OR(ISNA($A30),A30=""),"",VLOOKUP(A30,'unique ID'!$B$2:$E$97,4,FALSE))</f>
      </c>
      <c r="E30" s="14">
        <f>IF(OR(ISNA($A30),A30=""),"",VLOOKUP(A30,'unique ID'!$B$2:$E$97,3,FALSE))</f>
      </c>
      <c r="F30">
        <f>IF(OR(A30="",ISNA(A30)),"",'insert SAMPLES'!C27)</f>
      </c>
      <c r="G30">
        <f>IF(OR(A30="",ISNA(A30),'create BATCH'!$C$7=""),"",'create BATCH'!$C$7)</f>
      </c>
    </row>
    <row r="31" spans="1:7" ht="15">
      <c r="A31">
        <f>'unique ID'!$B28</f>
      </c>
      <c r="C31" s="14">
        <f>IF(OR(ISNA($A31),A31=""),"",VLOOKUP(A31,'unique ID'!$B$2:$C$97,2,FALSE))</f>
      </c>
      <c r="D31" s="14">
        <f>IF(OR(ISNA($A31),A31=""),"",VLOOKUP(A31,'unique ID'!$B$2:$E$97,4,FALSE))</f>
      </c>
      <c r="E31" s="14">
        <f>IF(OR(ISNA($A31),A31=""),"",VLOOKUP(A31,'unique ID'!$B$2:$E$97,3,FALSE))</f>
      </c>
      <c r="F31">
        <f>IF(OR(A31="",ISNA(A31)),"",'insert SAMPLES'!C28)</f>
      </c>
      <c r="G31">
        <f>IF(OR(A31="",ISNA(A31),'create BATCH'!$C$7=""),"",'create BATCH'!$C$7)</f>
      </c>
    </row>
    <row r="32" spans="1:7" ht="15">
      <c r="A32">
        <f>'unique ID'!$B29</f>
      </c>
      <c r="C32" s="14">
        <f>IF(OR(ISNA($A32),A32=""),"",VLOOKUP(A32,'unique ID'!$B$2:$C$97,2,FALSE))</f>
      </c>
      <c r="D32" s="14">
        <f>IF(OR(ISNA($A32),A32=""),"",VLOOKUP(A32,'unique ID'!$B$2:$E$97,4,FALSE))</f>
      </c>
      <c r="E32" s="14">
        <f>IF(OR(ISNA($A32),A32=""),"",VLOOKUP(A32,'unique ID'!$B$2:$E$97,3,FALSE))</f>
      </c>
      <c r="F32">
        <f>IF(OR(A32="",ISNA(A32)),"",'insert SAMPLES'!C29)</f>
      </c>
      <c r="G32">
        <f>IF(OR(A32="",ISNA(A32),'create BATCH'!$C$7=""),"",'create BATCH'!$C$7)</f>
      </c>
    </row>
    <row r="33" spans="1:7" ht="15">
      <c r="A33">
        <f>'unique ID'!$B30</f>
      </c>
      <c r="C33" s="14">
        <f>IF(OR(ISNA($A33),A33=""),"",VLOOKUP(A33,'unique ID'!$B$2:$C$97,2,FALSE))</f>
      </c>
      <c r="D33" s="14">
        <f>IF(OR(ISNA($A33),A33=""),"",VLOOKUP(A33,'unique ID'!$B$2:$E$97,4,FALSE))</f>
      </c>
      <c r="E33" s="14">
        <f>IF(OR(ISNA($A33),A33=""),"",VLOOKUP(A33,'unique ID'!$B$2:$E$97,3,FALSE))</f>
      </c>
      <c r="F33">
        <f>IF(OR(A33="",ISNA(A33)),"",'insert SAMPLES'!C30)</f>
      </c>
      <c r="G33">
        <f>IF(OR(A33="",ISNA(A33),'create BATCH'!$C$7=""),"",'create BATCH'!$C$7)</f>
      </c>
    </row>
    <row r="34" spans="1:7" ht="15">
      <c r="A34">
        <f>'unique ID'!$B31</f>
      </c>
      <c r="C34" s="14">
        <f>IF(OR(ISNA($A34),A34=""),"",VLOOKUP(A34,'unique ID'!$B$2:$C$97,2,FALSE))</f>
      </c>
      <c r="D34" s="14">
        <f>IF(OR(ISNA($A34),A34=""),"",VLOOKUP(A34,'unique ID'!$B$2:$E$97,4,FALSE))</f>
      </c>
      <c r="E34" s="14">
        <f>IF(OR(ISNA($A34),A34=""),"",VLOOKUP(A34,'unique ID'!$B$2:$E$97,3,FALSE))</f>
      </c>
      <c r="F34">
        <f>IF(OR(A34="",ISNA(A34)),"",'insert SAMPLES'!C31)</f>
      </c>
      <c r="G34">
        <f>IF(OR(A34="",ISNA(A34),'create BATCH'!$C$7=""),"",'create BATCH'!$C$7)</f>
      </c>
    </row>
    <row r="35" spans="1:7" ht="15">
      <c r="A35">
        <f>'unique ID'!$B32</f>
      </c>
      <c r="C35" s="14">
        <f>IF(OR(ISNA($A35),A35=""),"",VLOOKUP(A35,'unique ID'!$B$2:$C$97,2,FALSE))</f>
      </c>
      <c r="D35" s="14">
        <f>IF(OR(ISNA($A35),A35=""),"",VLOOKUP(A35,'unique ID'!$B$2:$E$97,4,FALSE))</f>
      </c>
      <c r="E35" s="14">
        <f>IF(OR(ISNA($A35),A35=""),"",VLOOKUP(A35,'unique ID'!$B$2:$E$97,3,FALSE))</f>
      </c>
      <c r="F35">
        <f>IF(OR(A35="",ISNA(A35)),"",'insert SAMPLES'!C32)</f>
      </c>
      <c r="G35">
        <f>IF(OR(A35="",ISNA(A35),'create BATCH'!$C$7=""),"",'create BATCH'!$C$7)</f>
      </c>
    </row>
    <row r="36" spans="1:7" ht="15">
      <c r="A36">
        <f>'unique ID'!$B33</f>
      </c>
      <c r="C36" s="14">
        <f>IF(OR(ISNA($A36),A36=""),"",VLOOKUP(A36,'unique ID'!$B$2:$C$97,2,FALSE))</f>
      </c>
      <c r="D36" s="14">
        <f>IF(OR(ISNA($A36),A36=""),"",VLOOKUP(A36,'unique ID'!$B$2:$E$97,4,FALSE))</f>
      </c>
      <c r="E36" s="14">
        <f>IF(OR(ISNA($A36),A36=""),"",VLOOKUP(A36,'unique ID'!$B$2:$E$97,3,FALSE))</f>
      </c>
      <c r="F36">
        <f>IF(OR(A36="",ISNA(A36)),"",'insert SAMPLES'!C33)</f>
      </c>
      <c r="G36">
        <f>IF(OR(A36="",ISNA(A36),'create BATCH'!$C$7=""),"",'create BATCH'!$C$7)</f>
      </c>
    </row>
    <row r="37" spans="1:7" ht="15">
      <c r="A37">
        <f>'unique ID'!$B34</f>
      </c>
      <c r="C37" s="14">
        <f>IF(OR(ISNA($A37),A37=""),"",VLOOKUP(A37,'unique ID'!$B$2:$C$97,2,FALSE))</f>
      </c>
      <c r="D37" s="14">
        <f>IF(OR(ISNA($A37),A37=""),"",VLOOKUP(A37,'unique ID'!$B$2:$E$97,4,FALSE))</f>
      </c>
      <c r="E37" s="14">
        <f>IF(OR(ISNA($A37),A37=""),"",VLOOKUP(A37,'unique ID'!$B$2:$E$97,3,FALSE))</f>
      </c>
      <c r="F37">
        <f>IF(OR(A37="",ISNA(A37)),"",'insert SAMPLES'!C34)</f>
      </c>
      <c r="G37">
        <f>IF(OR(A37="",ISNA(A37),'create BATCH'!$C$7=""),"",'create BATCH'!$C$7)</f>
      </c>
    </row>
    <row r="38" spans="1:7" ht="15">
      <c r="A38">
        <f>'unique ID'!$B35</f>
      </c>
      <c r="C38" s="14">
        <f>IF(OR(ISNA($A38),A38=""),"",VLOOKUP(A38,'unique ID'!$B$2:$C$97,2,FALSE))</f>
      </c>
      <c r="D38" s="14">
        <f>IF(OR(ISNA($A38),A38=""),"",VLOOKUP(A38,'unique ID'!$B$2:$E$97,4,FALSE))</f>
      </c>
      <c r="E38" s="14">
        <f>IF(OR(ISNA($A38),A38=""),"",VLOOKUP(A38,'unique ID'!$B$2:$E$97,3,FALSE))</f>
      </c>
      <c r="F38">
        <f>IF(OR(A38="",ISNA(A38)),"",'insert SAMPLES'!C35)</f>
      </c>
      <c r="G38">
        <f>IF(OR(A38="",ISNA(A38),'create BATCH'!$C$7=""),"",'create BATCH'!$C$7)</f>
      </c>
    </row>
    <row r="39" spans="1:7" ht="15">
      <c r="A39">
        <f>'unique ID'!$B36</f>
      </c>
      <c r="C39" s="14">
        <f>IF(OR(ISNA($A39),A39=""),"",VLOOKUP(A39,'unique ID'!$B$2:$C$97,2,FALSE))</f>
      </c>
      <c r="D39" s="14">
        <f>IF(OR(ISNA($A39),A39=""),"",VLOOKUP(A39,'unique ID'!$B$2:$E$97,4,FALSE))</f>
      </c>
      <c r="E39" s="14">
        <f>IF(OR(ISNA($A39),A39=""),"",VLOOKUP(A39,'unique ID'!$B$2:$E$97,3,FALSE))</f>
      </c>
      <c r="F39">
        <f>IF(OR(A39="",ISNA(A39)),"",'insert SAMPLES'!C36)</f>
      </c>
      <c r="G39">
        <f>IF(OR(A39="",ISNA(A39),'create BATCH'!$C$7=""),"",'create BATCH'!$C$7)</f>
      </c>
    </row>
    <row r="40" spans="1:7" ht="15">
      <c r="A40">
        <f>'unique ID'!$B37</f>
      </c>
      <c r="C40" s="14">
        <f>IF(OR(ISNA($A40),A40=""),"",VLOOKUP(A40,'unique ID'!$B$2:$C$97,2,FALSE))</f>
      </c>
      <c r="D40" s="14">
        <f>IF(OR(ISNA($A40),A40=""),"",VLOOKUP(A40,'unique ID'!$B$2:$E$97,4,FALSE))</f>
      </c>
      <c r="E40" s="14">
        <f>IF(OR(ISNA($A40),A40=""),"",VLOOKUP(A40,'unique ID'!$B$2:$E$97,3,FALSE))</f>
      </c>
      <c r="F40">
        <f>IF(OR(A40="",ISNA(A40)),"",'insert SAMPLES'!C37)</f>
      </c>
      <c r="G40">
        <f>IF(OR(A40="",ISNA(A40),'create BATCH'!$C$7=""),"",'create BATCH'!$C$7)</f>
      </c>
    </row>
    <row r="41" spans="1:7" ht="15">
      <c r="A41">
        <f>'unique ID'!$B38</f>
      </c>
      <c r="C41" s="14">
        <f>IF(OR(ISNA($A41),A41=""),"",VLOOKUP(A41,'unique ID'!$B$2:$C$97,2,FALSE))</f>
      </c>
      <c r="D41" s="14">
        <f>IF(OR(ISNA($A41),A41=""),"",VLOOKUP(A41,'unique ID'!$B$2:$E$97,4,FALSE))</f>
      </c>
      <c r="E41" s="14">
        <f>IF(OR(ISNA($A41),A41=""),"",VLOOKUP(A41,'unique ID'!$B$2:$E$97,3,FALSE))</f>
      </c>
      <c r="F41">
        <f>IF(OR(A41="",ISNA(A41)),"",'insert SAMPLES'!C38)</f>
      </c>
      <c r="G41">
        <f>IF(OR(A41="",ISNA(A41),'create BATCH'!$C$7=""),"",'create BATCH'!$C$7)</f>
      </c>
    </row>
    <row r="42" spans="1:7" ht="15">
      <c r="A42">
        <f>'unique ID'!$B39</f>
      </c>
      <c r="C42" s="14">
        <f>IF(OR(ISNA($A42),A42=""),"",VLOOKUP(A42,'unique ID'!$B$2:$C$97,2,FALSE))</f>
      </c>
      <c r="D42" s="14">
        <f>IF(OR(ISNA($A42),A42=""),"",VLOOKUP(A42,'unique ID'!$B$2:$E$97,4,FALSE))</f>
      </c>
      <c r="E42" s="14">
        <f>IF(OR(ISNA($A42),A42=""),"",VLOOKUP(A42,'unique ID'!$B$2:$E$97,3,FALSE))</f>
      </c>
      <c r="F42">
        <f>IF(OR(A42="",ISNA(A42)),"",'insert SAMPLES'!C39)</f>
      </c>
      <c r="G42">
        <f>IF(OR(A42="",ISNA(A42),'create BATCH'!$C$7=""),"",'create BATCH'!$C$7)</f>
      </c>
    </row>
    <row r="43" spans="1:7" ht="15">
      <c r="A43">
        <f>'unique ID'!$B40</f>
      </c>
      <c r="C43" s="14">
        <f>IF(OR(ISNA($A43),A43=""),"",VLOOKUP(A43,'unique ID'!$B$2:$C$97,2,FALSE))</f>
      </c>
      <c r="D43" s="14">
        <f>IF(OR(ISNA($A43),A43=""),"",VLOOKUP(A43,'unique ID'!$B$2:$E$97,4,FALSE))</f>
      </c>
      <c r="E43" s="14">
        <f>IF(OR(ISNA($A43),A43=""),"",VLOOKUP(A43,'unique ID'!$B$2:$E$97,3,FALSE))</f>
      </c>
      <c r="F43">
        <f>IF(OR(A43="",ISNA(A43)),"",'insert SAMPLES'!C40)</f>
      </c>
      <c r="G43">
        <f>IF(OR(A43="",ISNA(A43),'create BATCH'!$C$7=""),"",'create BATCH'!$C$7)</f>
      </c>
    </row>
    <row r="44" spans="1:7" ht="15">
      <c r="A44">
        <f>'unique ID'!$B41</f>
      </c>
      <c r="C44" s="14">
        <f>IF(OR(ISNA($A44),A44=""),"",VLOOKUP(A44,'unique ID'!$B$2:$C$97,2,FALSE))</f>
      </c>
      <c r="D44" s="14">
        <f>IF(OR(ISNA($A44),A44=""),"",VLOOKUP(A44,'unique ID'!$B$2:$E$97,4,FALSE))</f>
      </c>
      <c r="E44" s="14">
        <f>IF(OR(ISNA($A44),A44=""),"",VLOOKUP(A44,'unique ID'!$B$2:$E$97,3,FALSE))</f>
      </c>
      <c r="F44">
        <f>IF(OR(A44="",ISNA(A44)),"",'insert SAMPLES'!C41)</f>
      </c>
      <c r="G44">
        <f>IF(OR(A44="",ISNA(A44),'create BATCH'!$C$7=""),"",'create BATCH'!$C$7)</f>
      </c>
    </row>
    <row r="45" spans="1:7" ht="15">
      <c r="A45">
        <f>'unique ID'!$B42</f>
      </c>
      <c r="C45" s="14">
        <f>IF(OR(ISNA($A45),A45=""),"",VLOOKUP(A45,'unique ID'!$B$2:$C$97,2,FALSE))</f>
      </c>
      <c r="D45" s="14">
        <f>IF(OR(ISNA($A45),A45=""),"",VLOOKUP(A45,'unique ID'!$B$2:$E$97,4,FALSE))</f>
      </c>
      <c r="E45" s="14">
        <f>IF(OR(ISNA($A45),A45=""),"",VLOOKUP(A45,'unique ID'!$B$2:$E$97,3,FALSE))</f>
      </c>
      <c r="F45">
        <f>IF(OR(A45="",ISNA(A45)),"",'insert SAMPLES'!C42)</f>
      </c>
      <c r="G45">
        <f>IF(OR(A45="",ISNA(A45),'create BATCH'!$C$7=""),"",'create BATCH'!$C$7)</f>
      </c>
    </row>
    <row r="46" spans="1:7" ht="15">
      <c r="A46">
        <f>'unique ID'!$B43</f>
      </c>
      <c r="C46" s="14">
        <f>IF(OR(ISNA($A46),A46=""),"",VLOOKUP(A46,'unique ID'!$B$2:$C$97,2,FALSE))</f>
      </c>
      <c r="D46" s="14">
        <f>IF(OR(ISNA($A46),A46=""),"",VLOOKUP(A46,'unique ID'!$B$2:$E$97,4,FALSE))</f>
      </c>
      <c r="E46" s="14">
        <f>IF(OR(ISNA($A46),A46=""),"",VLOOKUP(A46,'unique ID'!$B$2:$E$97,3,FALSE))</f>
      </c>
      <c r="F46">
        <f>IF(OR(A46="",ISNA(A46)),"",'insert SAMPLES'!C43)</f>
      </c>
      <c r="G46">
        <f>IF(OR(A46="",ISNA(A46),'create BATCH'!$C$7=""),"",'create BATCH'!$C$7)</f>
      </c>
    </row>
    <row r="47" spans="1:7" ht="15">
      <c r="A47">
        <f>'unique ID'!$B44</f>
      </c>
      <c r="C47" s="14">
        <f>IF(OR(ISNA($A47),A47=""),"",VLOOKUP(A47,'unique ID'!$B$2:$C$97,2,FALSE))</f>
      </c>
      <c r="D47" s="14">
        <f>IF(OR(ISNA($A47),A47=""),"",VLOOKUP(A47,'unique ID'!$B$2:$E$97,4,FALSE))</f>
      </c>
      <c r="E47" s="14">
        <f>IF(OR(ISNA($A47),A47=""),"",VLOOKUP(A47,'unique ID'!$B$2:$E$97,3,FALSE))</f>
      </c>
      <c r="F47">
        <f>IF(OR(A47="",ISNA(A47)),"",'insert SAMPLES'!C44)</f>
      </c>
      <c r="G47">
        <f>IF(OR(A47="",ISNA(A47),'create BATCH'!$C$7=""),"",'create BATCH'!$C$7)</f>
      </c>
    </row>
    <row r="48" spans="1:7" ht="15">
      <c r="A48">
        <f>'unique ID'!$B45</f>
      </c>
      <c r="C48" s="14">
        <f>IF(OR(ISNA($A48),A48=""),"",VLOOKUP(A48,'unique ID'!$B$2:$C$97,2,FALSE))</f>
      </c>
      <c r="D48" s="14">
        <f>IF(OR(ISNA($A48),A48=""),"",VLOOKUP(A48,'unique ID'!$B$2:$E$97,4,FALSE))</f>
      </c>
      <c r="E48" s="14">
        <f>IF(OR(ISNA($A48),A48=""),"",VLOOKUP(A48,'unique ID'!$B$2:$E$97,3,FALSE))</f>
      </c>
      <c r="F48">
        <f>IF(OR(A48="",ISNA(A48)),"",'insert SAMPLES'!C45)</f>
      </c>
      <c r="G48">
        <f>IF(OR(A48="",ISNA(A48),'create BATCH'!$C$7=""),"",'create BATCH'!$C$7)</f>
      </c>
    </row>
    <row r="49" spans="1:7" ht="15">
      <c r="A49">
        <f>'unique ID'!$B46</f>
      </c>
      <c r="C49" s="14">
        <f>IF(OR(ISNA($A49),A49=""),"",VLOOKUP(A49,'unique ID'!$B$2:$C$97,2,FALSE))</f>
      </c>
      <c r="D49" s="14">
        <f>IF(OR(ISNA($A49),A49=""),"",VLOOKUP(A49,'unique ID'!$B$2:$E$97,4,FALSE))</f>
      </c>
      <c r="E49" s="14">
        <f>IF(OR(ISNA($A49),A49=""),"",VLOOKUP(A49,'unique ID'!$B$2:$E$97,3,FALSE))</f>
      </c>
      <c r="F49">
        <f>IF(OR(A49="",ISNA(A49)),"",'insert SAMPLES'!C46)</f>
      </c>
      <c r="G49">
        <f>IF(OR(A49="",ISNA(A49),'create BATCH'!$C$7=""),"",'create BATCH'!$C$7)</f>
      </c>
    </row>
    <row r="50" spans="1:7" ht="15">
      <c r="A50">
        <f>'unique ID'!$B47</f>
      </c>
      <c r="C50" s="14">
        <f>IF(OR(ISNA($A50),A50=""),"",VLOOKUP(A50,'unique ID'!$B$2:$C$97,2,FALSE))</f>
      </c>
      <c r="D50" s="14">
        <f>IF(OR(ISNA($A50),A50=""),"",VLOOKUP(A50,'unique ID'!$B$2:$E$97,4,FALSE))</f>
      </c>
      <c r="E50" s="14">
        <f>IF(OR(ISNA($A50),A50=""),"",VLOOKUP(A50,'unique ID'!$B$2:$E$97,3,FALSE))</f>
      </c>
      <c r="F50">
        <f>IF(OR(A50="",ISNA(A50)),"",'insert SAMPLES'!C47)</f>
      </c>
      <c r="G50">
        <f>IF(OR(A50="",ISNA(A50),'create BATCH'!$C$7=""),"",'create BATCH'!$C$7)</f>
      </c>
    </row>
    <row r="51" spans="1:7" ht="15">
      <c r="A51">
        <f>'unique ID'!$B48</f>
      </c>
      <c r="C51" s="14">
        <f>IF(OR(ISNA($A51),A51=""),"",VLOOKUP(A51,'unique ID'!$B$2:$C$97,2,FALSE))</f>
      </c>
      <c r="D51" s="14">
        <f>IF(OR(ISNA($A51),A51=""),"",VLOOKUP(A51,'unique ID'!$B$2:$E$97,4,FALSE))</f>
      </c>
      <c r="E51" s="14">
        <f>IF(OR(ISNA($A51),A51=""),"",VLOOKUP(A51,'unique ID'!$B$2:$E$97,3,FALSE))</f>
      </c>
      <c r="F51">
        <f>IF(OR(A51="",ISNA(A51)),"",'insert SAMPLES'!C48)</f>
      </c>
      <c r="G51">
        <f>IF(OR(A51="",ISNA(A51),'create BATCH'!$C$7=""),"",'create BATCH'!$C$7)</f>
      </c>
    </row>
    <row r="52" spans="1:7" ht="15">
      <c r="A52">
        <f>'unique ID'!$B49</f>
      </c>
      <c r="C52" s="14">
        <f>IF(OR(ISNA($A52),A52=""),"",VLOOKUP(A52,'unique ID'!$B$2:$C$97,2,FALSE))</f>
      </c>
      <c r="D52" s="14">
        <f>IF(OR(ISNA($A52),A52=""),"",VLOOKUP(A52,'unique ID'!$B$2:$E$97,4,FALSE))</f>
      </c>
      <c r="E52" s="14">
        <f>IF(OR(ISNA($A52),A52=""),"",VLOOKUP(A52,'unique ID'!$B$2:$E$97,3,FALSE))</f>
      </c>
      <c r="F52">
        <f>IF(OR(A52="",ISNA(A52)),"",'insert SAMPLES'!C49)</f>
      </c>
      <c r="G52">
        <f>IF(OR(A52="",ISNA(A52),'create BATCH'!$C$7=""),"",'create BATCH'!$C$7)</f>
      </c>
    </row>
    <row r="53" spans="1:7" ht="15">
      <c r="A53">
        <f>'unique ID'!$B50</f>
      </c>
      <c r="C53" s="14">
        <f>IF(OR(ISNA($A53),A53=""),"",VLOOKUP(A53,'unique ID'!$B$2:$C$97,2,FALSE))</f>
      </c>
      <c r="D53" s="14">
        <f>IF(OR(ISNA($A53),A53=""),"",VLOOKUP(A53,'unique ID'!$B$2:$E$97,4,FALSE))</f>
      </c>
      <c r="E53" s="14">
        <f>IF(OR(ISNA($A53),A53=""),"",VLOOKUP(A53,'unique ID'!$B$2:$E$97,3,FALSE))</f>
      </c>
      <c r="F53">
        <f>IF(OR(A53="",ISNA(A53)),"",'insert SAMPLES'!C50)</f>
      </c>
      <c r="G53">
        <f>IF(OR(A53="",ISNA(A53),'create BATCH'!$C$7=""),"",'create BATCH'!$C$7)</f>
      </c>
    </row>
    <row r="54" spans="1:7" ht="15">
      <c r="A54">
        <f>'unique ID'!$B51</f>
      </c>
      <c r="C54" s="14">
        <f>IF(OR(ISNA($A54),A54=""),"",VLOOKUP(A54,'unique ID'!$B$2:$C$97,2,FALSE))</f>
      </c>
      <c r="D54" s="14">
        <f>IF(OR(ISNA($A54),A54=""),"",VLOOKUP(A54,'unique ID'!$B$2:$E$97,4,FALSE))</f>
      </c>
      <c r="E54" s="14">
        <f>IF(OR(ISNA($A54),A54=""),"",VLOOKUP(A54,'unique ID'!$B$2:$E$97,3,FALSE))</f>
      </c>
      <c r="F54">
        <f>IF(OR(A54="",ISNA(A54)),"",'insert SAMPLES'!C51)</f>
      </c>
      <c r="G54">
        <f>IF(OR(A54="",ISNA(A54),'create BATCH'!$C$7=""),"",'create BATCH'!$C$7)</f>
      </c>
    </row>
    <row r="55" spans="1:7" ht="15">
      <c r="A55">
        <f>'unique ID'!$B52</f>
      </c>
      <c r="C55" s="14">
        <f>IF(OR(ISNA($A55),A55=""),"",VLOOKUP(A55,'unique ID'!$B$2:$C$97,2,FALSE))</f>
      </c>
      <c r="D55" s="14">
        <f>IF(OR(ISNA($A55),A55=""),"",VLOOKUP(A55,'unique ID'!$B$2:$E$97,4,FALSE))</f>
      </c>
      <c r="E55" s="14">
        <f>IF(OR(ISNA($A55),A55=""),"",VLOOKUP(A55,'unique ID'!$B$2:$E$97,3,FALSE))</f>
      </c>
      <c r="F55">
        <f>IF(OR(A55="",ISNA(A55)),"",'insert SAMPLES'!C52)</f>
      </c>
      <c r="G55">
        <f>IF(OR(A55="",ISNA(A55),'create BATCH'!$C$7=""),"",'create BATCH'!$C$7)</f>
      </c>
    </row>
    <row r="56" spans="1:7" ht="15">
      <c r="A56">
        <f>'unique ID'!$B53</f>
      </c>
      <c r="C56" s="14">
        <f>IF(OR(ISNA($A56),A56=""),"",VLOOKUP(A56,'unique ID'!$B$2:$C$97,2,FALSE))</f>
      </c>
      <c r="D56" s="14">
        <f>IF(OR(ISNA($A56),A56=""),"",VLOOKUP(A56,'unique ID'!$B$2:$E$97,4,FALSE))</f>
      </c>
      <c r="E56" s="14">
        <f>IF(OR(ISNA($A56),A56=""),"",VLOOKUP(A56,'unique ID'!$B$2:$E$97,3,FALSE))</f>
      </c>
      <c r="F56">
        <f>IF(OR(A56="",ISNA(A56)),"",'insert SAMPLES'!C53)</f>
      </c>
      <c r="G56">
        <f>IF(OR(A56="",ISNA(A56),'create BATCH'!$C$7=""),"",'create BATCH'!$C$7)</f>
      </c>
    </row>
    <row r="57" spans="1:7" ht="15">
      <c r="A57">
        <f>'unique ID'!$B54</f>
      </c>
      <c r="C57" s="14">
        <f>IF(OR(ISNA($A57),A57=""),"",VLOOKUP(A57,'unique ID'!$B$2:$C$97,2,FALSE))</f>
      </c>
      <c r="D57" s="14">
        <f>IF(OR(ISNA($A57),A57=""),"",VLOOKUP(A57,'unique ID'!$B$2:$E$97,4,FALSE))</f>
      </c>
      <c r="E57" s="14">
        <f>IF(OR(ISNA($A57),A57=""),"",VLOOKUP(A57,'unique ID'!$B$2:$E$97,3,FALSE))</f>
      </c>
      <c r="F57">
        <f>IF(OR(A57="",ISNA(A57)),"",'insert SAMPLES'!C54)</f>
      </c>
      <c r="G57">
        <f>IF(OR(A57="",ISNA(A57),'create BATCH'!$C$7=""),"",'create BATCH'!$C$7)</f>
      </c>
    </row>
    <row r="58" spans="1:7" ht="15">
      <c r="A58">
        <f>'unique ID'!$B55</f>
      </c>
      <c r="C58" s="14">
        <f>IF(OR(ISNA($A58),A58=""),"",VLOOKUP(A58,'unique ID'!$B$2:$C$97,2,FALSE))</f>
      </c>
      <c r="D58" s="14">
        <f>IF(OR(ISNA($A58),A58=""),"",VLOOKUP(A58,'unique ID'!$B$2:$E$97,4,FALSE))</f>
      </c>
      <c r="E58" s="14">
        <f>IF(OR(ISNA($A58),A58=""),"",VLOOKUP(A58,'unique ID'!$B$2:$E$97,3,FALSE))</f>
      </c>
      <c r="F58">
        <f>IF(OR(A58="",ISNA(A58)),"",'insert SAMPLES'!C55)</f>
      </c>
      <c r="G58">
        <f>IF(OR(A58="",ISNA(A58),'create BATCH'!$C$7=""),"",'create BATCH'!$C$7)</f>
      </c>
    </row>
    <row r="59" spans="1:7" ht="15">
      <c r="A59">
        <f>'unique ID'!$B56</f>
      </c>
      <c r="C59" s="14">
        <f>IF(OR(ISNA($A59),A59=""),"",VLOOKUP(A59,'unique ID'!$B$2:$C$97,2,FALSE))</f>
      </c>
      <c r="D59" s="14">
        <f>IF(OR(ISNA($A59),A59=""),"",VLOOKUP(A59,'unique ID'!$B$2:$E$97,4,FALSE))</f>
      </c>
      <c r="E59" s="14">
        <f>IF(OR(ISNA($A59),A59=""),"",VLOOKUP(A59,'unique ID'!$B$2:$E$97,3,FALSE))</f>
      </c>
      <c r="F59">
        <f>IF(OR(A59="",ISNA(A59)),"",'insert SAMPLES'!C56)</f>
      </c>
      <c r="G59">
        <f>IF(OR(A59="",ISNA(A59),'create BATCH'!$C$7=""),"",'create BATCH'!$C$7)</f>
      </c>
    </row>
    <row r="60" spans="1:7" ht="15">
      <c r="A60">
        <f>'unique ID'!$B57</f>
      </c>
      <c r="C60" s="14">
        <f>IF(OR(ISNA($A60),A60=""),"",VLOOKUP(A60,'unique ID'!$B$2:$C$97,2,FALSE))</f>
      </c>
      <c r="D60" s="14">
        <f>IF(OR(ISNA($A60),A60=""),"",VLOOKUP(A60,'unique ID'!$B$2:$E$97,4,FALSE))</f>
      </c>
      <c r="E60" s="14">
        <f>IF(OR(ISNA($A60),A60=""),"",VLOOKUP(A60,'unique ID'!$B$2:$E$97,3,FALSE))</f>
      </c>
      <c r="F60">
        <f>IF(OR(A60="",ISNA(A60)),"",'insert SAMPLES'!C57)</f>
      </c>
      <c r="G60">
        <f>IF(OR(A60="",ISNA(A60),'create BATCH'!$C$7=""),"",'create BATCH'!$C$7)</f>
      </c>
    </row>
    <row r="61" spans="1:7" ht="15">
      <c r="A61">
        <f>'unique ID'!$B58</f>
      </c>
      <c r="C61" s="14">
        <f>IF(OR(ISNA($A61),A61=""),"",VLOOKUP(A61,'unique ID'!$B$2:$C$97,2,FALSE))</f>
      </c>
      <c r="D61" s="14">
        <f>IF(OR(ISNA($A61),A61=""),"",VLOOKUP(A61,'unique ID'!$B$2:$E$97,4,FALSE))</f>
      </c>
      <c r="E61" s="14">
        <f>IF(OR(ISNA($A61),A61=""),"",VLOOKUP(A61,'unique ID'!$B$2:$E$97,3,FALSE))</f>
      </c>
      <c r="F61">
        <f>IF(OR(A61="",ISNA(A61)),"",'insert SAMPLES'!C58)</f>
      </c>
      <c r="G61">
        <f>IF(OR(A61="",ISNA(A61),'create BATCH'!$C$7=""),"",'create BATCH'!$C$7)</f>
      </c>
    </row>
    <row r="62" spans="1:7" ht="15">
      <c r="A62">
        <f>'unique ID'!$B59</f>
      </c>
      <c r="C62" s="14">
        <f>IF(OR(ISNA($A62),A62=""),"",VLOOKUP(A62,'unique ID'!$B$2:$C$97,2,FALSE))</f>
      </c>
      <c r="D62" s="14">
        <f>IF(OR(ISNA($A62),A62=""),"",VLOOKUP(A62,'unique ID'!$B$2:$E$97,4,FALSE))</f>
      </c>
      <c r="E62" s="14">
        <f>IF(OR(ISNA($A62),A62=""),"",VLOOKUP(A62,'unique ID'!$B$2:$E$97,3,FALSE))</f>
      </c>
      <c r="F62">
        <f>IF(OR(A62="",ISNA(A62)),"",'insert SAMPLES'!C59)</f>
      </c>
      <c r="G62">
        <f>IF(OR(A62="",ISNA(A62),'create BATCH'!$C$7=""),"",'create BATCH'!$C$7)</f>
      </c>
    </row>
    <row r="63" spans="1:7" ht="15">
      <c r="A63">
        <f>'unique ID'!$B60</f>
      </c>
      <c r="C63" s="14">
        <f>IF(OR(ISNA($A63),A63=""),"",VLOOKUP(A63,'unique ID'!$B$2:$C$97,2,FALSE))</f>
      </c>
      <c r="D63" s="14">
        <f>IF(OR(ISNA($A63),A63=""),"",VLOOKUP(A63,'unique ID'!$B$2:$E$97,4,FALSE))</f>
      </c>
      <c r="E63" s="14">
        <f>IF(OR(ISNA($A63),A63=""),"",VLOOKUP(A63,'unique ID'!$B$2:$E$97,3,FALSE))</f>
      </c>
      <c r="F63">
        <f>IF(OR(A63="",ISNA(A63)),"",'insert SAMPLES'!C60)</f>
      </c>
      <c r="G63">
        <f>IF(OR(A63="",ISNA(A63),'create BATCH'!$C$7=""),"",'create BATCH'!$C$7)</f>
      </c>
    </row>
    <row r="64" spans="1:7" ht="15">
      <c r="A64">
        <f>'unique ID'!$B61</f>
      </c>
      <c r="C64" s="14">
        <f>IF(OR(ISNA($A64),A64=""),"",VLOOKUP(A64,'unique ID'!$B$2:$C$97,2,FALSE))</f>
      </c>
      <c r="D64" s="14">
        <f>IF(OR(ISNA($A64),A64=""),"",VLOOKUP(A64,'unique ID'!$B$2:$E$97,4,FALSE))</f>
      </c>
      <c r="E64" s="14">
        <f>IF(OR(ISNA($A64),A64=""),"",VLOOKUP(A64,'unique ID'!$B$2:$E$97,3,FALSE))</f>
      </c>
      <c r="F64">
        <f>IF(OR(A64="",ISNA(A64)),"",'insert SAMPLES'!C61)</f>
      </c>
      <c r="G64">
        <f>IF(OR(A64="",ISNA(A64),'create BATCH'!$C$7=""),"",'create BATCH'!$C$7)</f>
      </c>
    </row>
    <row r="65" spans="1:7" ht="15">
      <c r="A65">
        <f>'unique ID'!$B62</f>
      </c>
      <c r="C65" s="14">
        <f>IF(OR(ISNA($A65),A65=""),"",VLOOKUP(A65,'unique ID'!$B$2:$C$97,2,FALSE))</f>
      </c>
      <c r="D65" s="14">
        <f>IF(OR(ISNA($A65),A65=""),"",VLOOKUP(A65,'unique ID'!$B$2:$E$97,4,FALSE))</f>
      </c>
      <c r="E65" s="14">
        <f>IF(OR(ISNA($A65),A65=""),"",VLOOKUP(A65,'unique ID'!$B$2:$E$97,3,FALSE))</f>
      </c>
      <c r="F65">
        <f>IF(OR(A65="",ISNA(A65)),"",'insert SAMPLES'!C62)</f>
      </c>
      <c r="G65">
        <f>IF(OR(A65="",ISNA(A65),'create BATCH'!$C$7=""),"",'create BATCH'!$C$7)</f>
      </c>
    </row>
    <row r="66" spans="1:7" ht="15">
      <c r="A66">
        <f>'unique ID'!$B63</f>
      </c>
      <c r="C66" s="14">
        <f>IF(OR(ISNA($A66),A66=""),"",VLOOKUP(A66,'unique ID'!$B$2:$C$97,2,FALSE))</f>
      </c>
      <c r="D66" s="14">
        <f>IF(OR(ISNA($A66),A66=""),"",VLOOKUP(A66,'unique ID'!$B$2:$E$97,4,FALSE))</f>
      </c>
      <c r="E66" s="14">
        <f>IF(OR(ISNA($A66),A66=""),"",VLOOKUP(A66,'unique ID'!$B$2:$E$97,3,FALSE))</f>
      </c>
      <c r="F66">
        <f>IF(OR(A66="",ISNA(A66)),"",'insert SAMPLES'!C63)</f>
      </c>
      <c r="G66">
        <f>IF(OR(A66="",ISNA(A66),'create BATCH'!$C$7=""),"",'create BATCH'!$C$7)</f>
      </c>
    </row>
    <row r="67" spans="1:7" ht="15">
      <c r="A67">
        <f>'unique ID'!$B64</f>
      </c>
      <c r="C67" s="14">
        <f>IF(OR(ISNA($A67),A67=""),"",VLOOKUP(A67,'unique ID'!$B$2:$C$97,2,FALSE))</f>
      </c>
      <c r="D67" s="14">
        <f>IF(OR(ISNA($A67),A67=""),"",VLOOKUP(A67,'unique ID'!$B$2:$E$97,4,FALSE))</f>
      </c>
      <c r="E67" s="14">
        <f>IF(OR(ISNA($A67),A67=""),"",VLOOKUP(A67,'unique ID'!$B$2:$E$97,3,FALSE))</f>
      </c>
      <c r="F67">
        <f>IF(OR(A67="",ISNA(A67)),"",'insert SAMPLES'!C64)</f>
      </c>
      <c r="G67">
        <f>IF(OR(A67="",ISNA(A67),'create BATCH'!$C$7=""),"",'create BATCH'!$C$7)</f>
      </c>
    </row>
    <row r="68" spans="1:7" ht="15">
      <c r="A68">
        <f>'unique ID'!$B65</f>
      </c>
      <c r="C68" s="14">
        <f>IF(OR(ISNA($A68),A68=""),"",VLOOKUP(A68,'unique ID'!$B$2:$C$97,2,FALSE))</f>
      </c>
      <c r="D68" s="14">
        <f>IF(OR(ISNA($A68),A68=""),"",VLOOKUP(A68,'unique ID'!$B$2:$E$97,4,FALSE))</f>
      </c>
      <c r="E68" s="14">
        <f>IF(OR(ISNA($A68),A68=""),"",VLOOKUP(A68,'unique ID'!$B$2:$E$97,3,FALSE))</f>
      </c>
      <c r="F68">
        <f>IF(OR(A68="",ISNA(A68)),"",'insert SAMPLES'!C65)</f>
      </c>
      <c r="G68">
        <f>IF(OR(A68="",ISNA(A68),'create BATCH'!$C$7=""),"",'create BATCH'!$C$7)</f>
      </c>
    </row>
    <row r="69" spans="1:7" ht="15">
      <c r="A69">
        <f>'unique ID'!$B66</f>
      </c>
      <c r="C69" s="14">
        <f>IF(OR(ISNA($A69),A69=""),"",VLOOKUP(A69,'unique ID'!$B$2:$C$97,2,FALSE))</f>
      </c>
      <c r="D69" s="14">
        <f>IF(OR(ISNA($A69),A69=""),"",VLOOKUP(A69,'unique ID'!$B$2:$E$97,4,FALSE))</f>
      </c>
      <c r="E69" s="14">
        <f>IF(OR(ISNA($A69),A69=""),"",VLOOKUP(A69,'unique ID'!$B$2:$E$97,3,FALSE))</f>
      </c>
      <c r="F69">
        <f>IF(OR(A69="",ISNA(A69)),"",'insert SAMPLES'!C66)</f>
      </c>
      <c r="G69">
        <f>IF(OR(A69="",ISNA(A69),'create BATCH'!$C$7=""),"",'create BATCH'!$C$7)</f>
      </c>
    </row>
    <row r="70" spans="1:7" ht="15">
      <c r="A70">
        <f>'unique ID'!$B67</f>
      </c>
      <c r="C70" s="14">
        <f>IF(OR(ISNA($A70),A70=""),"",VLOOKUP(A70,'unique ID'!$B$2:$C$97,2,FALSE))</f>
      </c>
      <c r="D70" s="14">
        <f>IF(OR(ISNA($A70),A70=""),"",VLOOKUP(A70,'unique ID'!$B$2:$E$97,4,FALSE))</f>
      </c>
      <c r="E70" s="14">
        <f>IF(OR(ISNA($A70),A70=""),"",VLOOKUP(A70,'unique ID'!$B$2:$E$97,3,FALSE))</f>
      </c>
      <c r="F70">
        <f>IF(OR(A70="",ISNA(A70)),"",'insert SAMPLES'!C67)</f>
      </c>
      <c r="G70">
        <f>IF(OR(A70="",ISNA(A70),'create BATCH'!$C$7=""),"",'create BATCH'!$C$7)</f>
      </c>
    </row>
    <row r="71" spans="1:7" ht="15">
      <c r="A71">
        <f>'unique ID'!$B68</f>
      </c>
      <c r="C71" s="14">
        <f>IF(OR(ISNA($A71),A71=""),"",VLOOKUP(A71,'unique ID'!$B$2:$C$97,2,FALSE))</f>
      </c>
      <c r="D71" s="14">
        <f>IF(OR(ISNA($A71),A71=""),"",VLOOKUP(A71,'unique ID'!$B$2:$E$97,4,FALSE))</f>
      </c>
      <c r="E71" s="14">
        <f>IF(OR(ISNA($A71),A71=""),"",VLOOKUP(A71,'unique ID'!$B$2:$E$97,3,FALSE))</f>
      </c>
      <c r="F71">
        <f>IF(OR(A71="",ISNA(A71)),"",'insert SAMPLES'!C68)</f>
      </c>
      <c r="G71">
        <f>IF(OR(A71="",ISNA(A71),'create BATCH'!$C$7=""),"",'create BATCH'!$C$7)</f>
      </c>
    </row>
    <row r="72" spans="1:7" ht="15">
      <c r="A72">
        <f>'unique ID'!$B69</f>
      </c>
      <c r="C72" s="14">
        <f>IF(OR(ISNA($A72),A72=""),"",VLOOKUP(A72,'unique ID'!$B$2:$C$97,2,FALSE))</f>
      </c>
      <c r="D72" s="14">
        <f>IF(OR(ISNA($A72),A72=""),"",VLOOKUP(A72,'unique ID'!$B$2:$E$97,4,FALSE))</f>
      </c>
      <c r="E72" s="14">
        <f>IF(OR(ISNA($A72),A72=""),"",VLOOKUP(A72,'unique ID'!$B$2:$E$97,3,FALSE))</f>
      </c>
      <c r="F72">
        <f>IF(OR(A72="",ISNA(A72)),"",'insert SAMPLES'!C69)</f>
      </c>
      <c r="G72">
        <f>IF(OR(A72="",ISNA(A72),'create BATCH'!$C$7=""),"",'create BATCH'!$C$7)</f>
      </c>
    </row>
    <row r="73" spans="1:7" ht="15">
      <c r="A73">
        <f>'unique ID'!$B70</f>
      </c>
      <c r="C73" s="14">
        <f>IF(OR(ISNA($A73),A73=""),"",VLOOKUP(A73,'unique ID'!$B$2:$C$97,2,FALSE))</f>
      </c>
      <c r="D73" s="14">
        <f>IF(OR(ISNA($A73),A73=""),"",VLOOKUP(A73,'unique ID'!$B$2:$E$97,4,FALSE))</f>
      </c>
      <c r="E73" s="14">
        <f>IF(OR(ISNA($A73),A73=""),"",VLOOKUP(A73,'unique ID'!$B$2:$E$97,3,FALSE))</f>
      </c>
      <c r="F73">
        <f>IF(OR(A73="",ISNA(A73)),"",'insert SAMPLES'!C70)</f>
      </c>
      <c r="G73">
        <f>IF(OR(A73="",ISNA(A73),'create BATCH'!$C$7=""),"",'create BATCH'!$C$7)</f>
      </c>
    </row>
    <row r="74" spans="1:7" ht="15">
      <c r="A74">
        <f>'unique ID'!$B71</f>
      </c>
      <c r="C74" s="14">
        <f>IF(OR(ISNA($A74),A74=""),"",VLOOKUP(A74,'unique ID'!$B$2:$C$97,2,FALSE))</f>
      </c>
      <c r="D74" s="14">
        <f>IF(OR(ISNA($A74),A74=""),"",VLOOKUP(A74,'unique ID'!$B$2:$E$97,4,FALSE))</f>
      </c>
      <c r="E74" s="14">
        <f>IF(OR(ISNA($A74),A74=""),"",VLOOKUP(A74,'unique ID'!$B$2:$E$97,3,FALSE))</f>
      </c>
      <c r="F74">
        <f>IF(OR(A74="",ISNA(A74)),"",'insert SAMPLES'!C71)</f>
      </c>
      <c r="G74">
        <f>IF(OR(A74="",ISNA(A74),'create BATCH'!$C$7=""),"",'create BATCH'!$C$7)</f>
      </c>
    </row>
    <row r="75" spans="1:7" ht="15">
      <c r="A75">
        <f>'unique ID'!$B72</f>
      </c>
      <c r="C75" s="14">
        <f>IF(OR(ISNA($A75),A75=""),"",VLOOKUP(A75,'unique ID'!$B$2:$C$97,2,FALSE))</f>
      </c>
      <c r="D75" s="14">
        <f>IF(OR(ISNA($A75),A75=""),"",VLOOKUP(A75,'unique ID'!$B$2:$E$97,4,FALSE))</f>
      </c>
      <c r="E75" s="14">
        <f>IF(OR(ISNA($A75),A75=""),"",VLOOKUP(A75,'unique ID'!$B$2:$E$97,3,FALSE))</f>
      </c>
      <c r="F75">
        <f>IF(OR(A75="",ISNA(A75)),"",'insert SAMPLES'!C72)</f>
      </c>
      <c r="G75">
        <f>IF(OR(A75="",ISNA(A75),'create BATCH'!$C$7=""),"",'create BATCH'!$C$7)</f>
      </c>
    </row>
    <row r="76" spans="1:7" ht="15">
      <c r="A76">
        <f>'unique ID'!$B73</f>
      </c>
      <c r="C76" s="14">
        <f>IF(OR(ISNA($A76),A76=""),"",VLOOKUP(A76,'unique ID'!$B$2:$C$97,2,FALSE))</f>
      </c>
      <c r="D76" s="14">
        <f>IF(OR(ISNA($A76),A76=""),"",VLOOKUP(A76,'unique ID'!$B$2:$E$97,4,FALSE))</f>
      </c>
      <c r="E76" s="14">
        <f>IF(OR(ISNA($A76),A76=""),"",VLOOKUP(A76,'unique ID'!$B$2:$E$97,3,FALSE))</f>
      </c>
      <c r="F76">
        <f>IF(OR(A76="",ISNA(A76)),"",'insert SAMPLES'!C73)</f>
      </c>
      <c r="G76">
        <f>IF(OR(A76="",ISNA(A76),'create BATCH'!$C$7=""),"",'create BATCH'!$C$7)</f>
      </c>
    </row>
    <row r="77" spans="1:7" ht="15">
      <c r="A77">
        <f>'unique ID'!$B74</f>
      </c>
      <c r="C77" s="14">
        <f>IF(OR(ISNA($A77),A77=""),"",VLOOKUP(A77,'unique ID'!$B$2:$C$97,2,FALSE))</f>
      </c>
      <c r="D77" s="14">
        <f>IF(OR(ISNA($A77),A77=""),"",VLOOKUP(A77,'unique ID'!$B$2:$E$97,4,FALSE))</f>
      </c>
      <c r="E77" s="14">
        <f>IF(OR(ISNA($A77),A77=""),"",VLOOKUP(A77,'unique ID'!$B$2:$E$97,3,FALSE))</f>
      </c>
      <c r="F77">
        <f>IF(OR(A77="",ISNA(A77)),"",'insert SAMPLES'!C74)</f>
      </c>
      <c r="G77">
        <f>IF(OR(A77="",ISNA(A77),'create BATCH'!$C$7=""),"",'create BATCH'!$C$7)</f>
      </c>
    </row>
    <row r="78" spans="1:7" ht="15">
      <c r="A78">
        <f>'unique ID'!$B75</f>
      </c>
      <c r="C78" s="14">
        <f>IF(OR(ISNA($A78),A78=""),"",VLOOKUP(A78,'unique ID'!$B$2:$C$97,2,FALSE))</f>
      </c>
      <c r="D78" s="14">
        <f>IF(OR(ISNA($A78),A78=""),"",VLOOKUP(A78,'unique ID'!$B$2:$E$97,4,FALSE))</f>
      </c>
      <c r="E78" s="14">
        <f>IF(OR(ISNA($A78),A78=""),"",VLOOKUP(A78,'unique ID'!$B$2:$E$97,3,FALSE))</f>
      </c>
      <c r="F78">
        <f>IF(OR(A78="",ISNA(A78)),"",'insert SAMPLES'!C75)</f>
      </c>
      <c r="G78">
        <f>IF(OR(A78="",ISNA(A78),'create BATCH'!$C$7=""),"",'create BATCH'!$C$7)</f>
      </c>
    </row>
    <row r="79" spans="1:7" ht="15">
      <c r="A79">
        <f>'unique ID'!$B76</f>
      </c>
      <c r="C79" s="14">
        <f>IF(OR(ISNA($A79),A79=""),"",VLOOKUP(A79,'unique ID'!$B$2:$C$97,2,FALSE))</f>
      </c>
      <c r="D79" s="14">
        <f>IF(OR(ISNA($A79),A79=""),"",VLOOKUP(A79,'unique ID'!$B$2:$E$97,4,FALSE))</f>
      </c>
      <c r="E79" s="14">
        <f>IF(OR(ISNA($A79),A79=""),"",VLOOKUP(A79,'unique ID'!$B$2:$E$97,3,FALSE))</f>
      </c>
      <c r="F79">
        <f>IF(OR(A79="",ISNA(A79)),"",'insert SAMPLES'!C76)</f>
      </c>
      <c r="G79">
        <f>IF(OR(A79="",ISNA(A79),'create BATCH'!$C$7=""),"",'create BATCH'!$C$7)</f>
      </c>
    </row>
    <row r="80" spans="1:7" ht="15">
      <c r="A80">
        <f>'unique ID'!$B77</f>
      </c>
      <c r="C80" s="14">
        <f>IF(OR(ISNA($A80),A80=""),"",VLOOKUP(A80,'unique ID'!$B$2:$C$97,2,FALSE))</f>
      </c>
      <c r="D80" s="14">
        <f>IF(OR(ISNA($A80),A80=""),"",VLOOKUP(A80,'unique ID'!$B$2:$E$97,4,FALSE))</f>
      </c>
      <c r="E80" s="14">
        <f>IF(OR(ISNA($A80),A80=""),"",VLOOKUP(A80,'unique ID'!$B$2:$E$97,3,FALSE))</f>
      </c>
      <c r="F80">
        <f>IF(OR(A80="",ISNA(A80)),"",'insert SAMPLES'!C77)</f>
      </c>
      <c r="G80">
        <f>IF(OR(A80="",ISNA(A80),'create BATCH'!$C$7=""),"",'create BATCH'!$C$7)</f>
      </c>
    </row>
    <row r="81" spans="1:7" ht="15">
      <c r="A81">
        <f>'unique ID'!$B78</f>
      </c>
      <c r="C81" s="14">
        <f>IF(OR(ISNA($A81),A81=""),"",VLOOKUP(A81,'unique ID'!$B$2:$C$97,2,FALSE))</f>
      </c>
      <c r="D81" s="14">
        <f>IF(OR(ISNA($A81),A81=""),"",VLOOKUP(A81,'unique ID'!$B$2:$E$97,4,FALSE))</f>
      </c>
      <c r="E81" s="14">
        <f>IF(OR(ISNA($A81),A81=""),"",VLOOKUP(A81,'unique ID'!$B$2:$E$97,3,FALSE))</f>
      </c>
      <c r="F81">
        <f>IF(OR(A81="",ISNA(A81)),"",'insert SAMPLES'!C78)</f>
      </c>
      <c r="G81">
        <f>IF(OR(A81="",ISNA(A81),'create BATCH'!$C$7=""),"",'create BATCH'!$C$7)</f>
      </c>
    </row>
    <row r="82" spans="1:7" ht="15">
      <c r="A82">
        <f>'unique ID'!$B79</f>
      </c>
      <c r="C82" s="14">
        <f>IF(OR(ISNA($A82),A82=""),"",VLOOKUP(A82,'unique ID'!$B$2:$C$97,2,FALSE))</f>
      </c>
      <c r="D82" s="14">
        <f>IF(OR(ISNA($A82),A82=""),"",VLOOKUP(A82,'unique ID'!$B$2:$E$97,4,FALSE))</f>
      </c>
      <c r="E82" s="14">
        <f>IF(OR(ISNA($A82),A82=""),"",VLOOKUP(A82,'unique ID'!$B$2:$E$97,3,FALSE))</f>
      </c>
      <c r="F82">
        <f>IF(OR(A82="",ISNA(A82)),"",'insert SAMPLES'!C79)</f>
      </c>
      <c r="G82">
        <f>IF(OR(A82="",ISNA(A82),'create BATCH'!$C$7=""),"",'create BATCH'!$C$7)</f>
      </c>
    </row>
    <row r="83" spans="1:7" ht="15">
      <c r="A83">
        <f>'unique ID'!$B80</f>
      </c>
      <c r="C83" s="14">
        <f>IF(OR(ISNA($A83),A83=""),"",VLOOKUP(A83,'unique ID'!$B$2:$C$97,2,FALSE))</f>
      </c>
      <c r="D83" s="14">
        <f>IF(OR(ISNA($A83),A83=""),"",VLOOKUP(A83,'unique ID'!$B$2:$E$97,4,FALSE))</f>
      </c>
      <c r="E83" s="14">
        <f>IF(OR(ISNA($A83),A83=""),"",VLOOKUP(A83,'unique ID'!$B$2:$E$97,3,FALSE))</f>
      </c>
      <c r="F83">
        <f>IF(OR(A83="",ISNA(A83)),"",'insert SAMPLES'!C80)</f>
      </c>
      <c r="G83">
        <f>IF(OR(A83="",ISNA(A83),'create BATCH'!$C$7=""),"",'create BATCH'!$C$7)</f>
      </c>
    </row>
    <row r="84" spans="1:7" ht="15">
      <c r="A84">
        <f>'unique ID'!$B81</f>
      </c>
      <c r="C84" s="14">
        <f>IF(OR(ISNA($A84),A84=""),"",VLOOKUP(A84,'unique ID'!$B$2:$C$97,2,FALSE))</f>
      </c>
      <c r="D84" s="14">
        <f>IF(OR(ISNA($A84),A84=""),"",VLOOKUP(A84,'unique ID'!$B$2:$E$97,4,FALSE))</f>
      </c>
      <c r="E84" s="14">
        <f>IF(OR(ISNA($A84),A84=""),"",VLOOKUP(A84,'unique ID'!$B$2:$E$97,3,FALSE))</f>
      </c>
      <c r="F84">
        <f>IF(OR(A84="",ISNA(A84)),"",'insert SAMPLES'!C81)</f>
      </c>
      <c r="G84">
        <f>IF(OR(A84="",ISNA(A84),'create BATCH'!$C$7=""),"",'create BATCH'!$C$7)</f>
      </c>
    </row>
    <row r="85" spans="1:7" ht="15">
      <c r="A85">
        <f>'unique ID'!$B82</f>
      </c>
      <c r="C85" s="14">
        <f>IF(OR(ISNA($A85),A85=""),"",VLOOKUP(A85,'unique ID'!$B$2:$C$97,2,FALSE))</f>
      </c>
      <c r="D85" s="14">
        <f>IF(OR(ISNA($A85),A85=""),"",VLOOKUP(A85,'unique ID'!$B$2:$E$97,4,FALSE))</f>
      </c>
      <c r="E85" s="14">
        <f>IF(OR(ISNA($A85),A85=""),"",VLOOKUP(A85,'unique ID'!$B$2:$E$97,3,FALSE))</f>
      </c>
      <c r="F85">
        <f>IF(OR(A85="",ISNA(A85)),"",'insert SAMPLES'!C82)</f>
      </c>
      <c r="G85">
        <f>IF(OR(A85="",ISNA(A85),'create BATCH'!$C$7=""),"",'create BATCH'!$C$7)</f>
      </c>
    </row>
    <row r="86" spans="1:7" ht="15">
      <c r="A86">
        <f>'unique ID'!$B83</f>
      </c>
      <c r="C86" s="14">
        <f>IF(OR(ISNA($A86),A86=""),"",VLOOKUP(A86,'unique ID'!$B$2:$C$97,2,FALSE))</f>
      </c>
      <c r="D86" s="14">
        <f>IF(OR(ISNA($A86),A86=""),"",VLOOKUP(A86,'unique ID'!$B$2:$E$97,4,FALSE))</f>
      </c>
      <c r="E86" s="14">
        <f>IF(OR(ISNA($A86),A86=""),"",VLOOKUP(A86,'unique ID'!$B$2:$E$97,3,FALSE))</f>
      </c>
      <c r="F86">
        <f>IF(OR(A86="",ISNA(A86)),"",'insert SAMPLES'!C83)</f>
      </c>
      <c r="G86">
        <f>IF(OR(A86="",ISNA(A86),'create BATCH'!$C$7=""),"",'create BATCH'!$C$7)</f>
      </c>
    </row>
    <row r="87" spans="1:7" ht="15">
      <c r="A87">
        <f>'unique ID'!$B84</f>
      </c>
      <c r="C87" s="14">
        <f>IF(OR(ISNA($A87),A87=""),"",VLOOKUP(A87,'unique ID'!$B$2:$C$97,2,FALSE))</f>
      </c>
      <c r="D87" s="14">
        <f>IF(OR(ISNA($A87),A87=""),"",VLOOKUP(A87,'unique ID'!$B$2:$E$97,4,FALSE))</f>
      </c>
      <c r="E87" s="14">
        <f>IF(OR(ISNA($A87),A87=""),"",VLOOKUP(A87,'unique ID'!$B$2:$E$97,3,FALSE))</f>
      </c>
      <c r="F87">
        <f>IF(OR(A87="",ISNA(A87)),"",'insert SAMPLES'!C84)</f>
      </c>
      <c r="G87">
        <f>IF(OR(A87="",ISNA(A87),'create BATCH'!$C$7=""),"",'create BATCH'!$C$7)</f>
      </c>
    </row>
    <row r="88" spans="1:7" ht="15">
      <c r="A88">
        <f>'unique ID'!$B85</f>
      </c>
      <c r="C88" s="14">
        <f>IF(OR(ISNA($A88),A88=""),"",VLOOKUP(A88,'unique ID'!$B$2:$C$97,2,FALSE))</f>
      </c>
      <c r="D88" s="14">
        <f>IF(OR(ISNA($A88),A88=""),"",VLOOKUP(A88,'unique ID'!$B$2:$E$97,4,FALSE))</f>
      </c>
      <c r="E88" s="14">
        <f>IF(OR(ISNA($A88),A88=""),"",VLOOKUP(A88,'unique ID'!$B$2:$E$97,3,FALSE))</f>
      </c>
      <c r="F88">
        <f>IF(OR(A88="",ISNA(A88)),"",'insert SAMPLES'!C85)</f>
      </c>
      <c r="G88">
        <f>IF(OR(A88="",ISNA(A88),'create BATCH'!$C$7=""),"",'create BATCH'!$C$7)</f>
      </c>
    </row>
    <row r="89" spans="1:7" ht="15">
      <c r="A89">
        <f>'unique ID'!$B86</f>
      </c>
      <c r="C89" s="14">
        <f>IF(OR(ISNA($A89),A89=""),"",VLOOKUP(A89,'unique ID'!$B$2:$C$97,2,FALSE))</f>
      </c>
      <c r="D89" s="14">
        <f>IF(OR(ISNA($A89),A89=""),"",VLOOKUP(A89,'unique ID'!$B$2:$E$97,4,FALSE))</f>
      </c>
      <c r="E89" s="14">
        <f>IF(OR(ISNA($A89),A89=""),"",VLOOKUP(A89,'unique ID'!$B$2:$E$97,3,FALSE))</f>
      </c>
      <c r="F89">
        <f>IF(OR(A89="",ISNA(A89)),"",'insert SAMPLES'!C86)</f>
      </c>
      <c r="G89">
        <f>IF(OR(A89="",ISNA(A89),'create BATCH'!$C$7=""),"",'create BATCH'!$C$7)</f>
      </c>
    </row>
    <row r="90" spans="1:7" ht="15">
      <c r="A90">
        <f>'unique ID'!$B87</f>
      </c>
      <c r="C90" s="14">
        <f>IF(OR(ISNA($A90),A90=""),"",VLOOKUP(A90,'unique ID'!$B$2:$C$97,2,FALSE))</f>
      </c>
      <c r="D90" s="14">
        <f>IF(OR(ISNA($A90),A90=""),"",VLOOKUP(A90,'unique ID'!$B$2:$E$97,4,FALSE))</f>
      </c>
      <c r="E90" s="14">
        <f>IF(OR(ISNA($A90),A90=""),"",VLOOKUP(A90,'unique ID'!$B$2:$E$97,3,FALSE))</f>
      </c>
      <c r="F90">
        <f>IF(OR(A90="",ISNA(A90)),"",'insert SAMPLES'!C87)</f>
      </c>
      <c r="G90">
        <f>IF(OR(A90="",ISNA(A90),'create BATCH'!$C$7=""),"",'create BATCH'!$C$7)</f>
      </c>
    </row>
    <row r="91" spans="1:7" ht="15">
      <c r="A91">
        <f>'unique ID'!$B88</f>
      </c>
      <c r="C91" s="14">
        <f>IF(OR(ISNA($A91),A91=""),"",VLOOKUP(A91,'unique ID'!$B$2:$C$97,2,FALSE))</f>
      </c>
      <c r="D91" s="14">
        <f>IF(OR(ISNA($A91),A91=""),"",VLOOKUP(A91,'unique ID'!$B$2:$E$97,4,FALSE))</f>
      </c>
      <c r="E91" s="14">
        <f>IF(OR(ISNA($A91),A91=""),"",VLOOKUP(A91,'unique ID'!$B$2:$E$97,3,FALSE))</f>
      </c>
      <c r="F91">
        <f>IF(OR(A91="",ISNA(A91)),"",'insert SAMPLES'!C88)</f>
      </c>
      <c r="G91">
        <f>IF(OR(A91="",ISNA(A91),'create BATCH'!$C$7=""),"",'create BATCH'!$C$7)</f>
      </c>
    </row>
    <row r="92" spans="1:7" ht="15">
      <c r="A92">
        <f>'unique ID'!$B89</f>
      </c>
      <c r="C92" s="14">
        <f>IF(OR(ISNA($A92),A92=""),"",VLOOKUP(A92,'unique ID'!$B$2:$C$97,2,FALSE))</f>
      </c>
      <c r="D92" s="14">
        <f>IF(OR(ISNA($A92),A92=""),"",VLOOKUP(A92,'unique ID'!$B$2:$E$97,4,FALSE))</f>
      </c>
      <c r="E92" s="14">
        <f>IF(OR(ISNA($A92),A92=""),"",VLOOKUP(A92,'unique ID'!$B$2:$E$97,3,FALSE))</f>
      </c>
      <c r="F92">
        <f>IF(OR(A92="",ISNA(A92)),"",'insert SAMPLES'!C89)</f>
      </c>
      <c r="G92">
        <f>IF(OR(A92="",ISNA(A92),'create BATCH'!$C$7=""),"",'create BATCH'!$C$7)</f>
      </c>
    </row>
    <row r="93" spans="1:7" ht="15">
      <c r="A93">
        <f>'unique ID'!$B90</f>
      </c>
      <c r="C93" s="14">
        <f>IF(OR(ISNA($A93),A93=""),"",VLOOKUP(A93,'unique ID'!$B$2:$C$97,2,FALSE))</f>
      </c>
      <c r="D93" s="14">
        <f>IF(OR(ISNA($A93),A93=""),"",VLOOKUP(A93,'unique ID'!$B$2:$E$97,4,FALSE))</f>
      </c>
      <c r="E93" s="14">
        <f>IF(OR(ISNA($A93),A93=""),"",VLOOKUP(A93,'unique ID'!$B$2:$E$97,3,FALSE))</f>
      </c>
      <c r="F93">
        <f>IF(OR(A93="",ISNA(A93)),"",'insert SAMPLES'!C90)</f>
      </c>
      <c r="G93">
        <f>IF(OR(A93="",ISNA(A93),'create BATCH'!$C$7=""),"",'create BATCH'!$C$7)</f>
      </c>
    </row>
    <row r="94" spans="1:7" ht="15">
      <c r="A94">
        <f>'unique ID'!$B91</f>
      </c>
      <c r="C94" s="14">
        <f>IF(OR(ISNA($A94),A94=""),"",VLOOKUP(A94,'unique ID'!$B$2:$C$97,2,FALSE))</f>
      </c>
      <c r="D94" s="14">
        <f>IF(OR(ISNA($A94),A94=""),"",VLOOKUP(A94,'unique ID'!$B$2:$E$97,4,FALSE))</f>
      </c>
      <c r="E94" s="14">
        <f>IF(OR(ISNA($A94),A94=""),"",VLOOKUP(A94,'unique ID'!$B$2:$E$97,3,FALSE))</f>
      </c>
      <c r="F94">
        <f>IF(OR(A94="",ISNA(A94)),"",'insert SAMPLES'!C91)</f>
      </c>
      <c r="G94">
        <f>IF(OR(A94="",ISNA(A94),'create BATCH'!$C$7=""),"",'create BATCH'!$C$7)</f>
      </c>
    </row>
    <row r="95" spans="1:7" ht="15">
      <c r="A95">
        <f>'unique ID'!$B92</f>
      </c>
      <c r="C95" s="14">
        <f>IF(OR(ISNA($A95),A95=""),"",VLOOKUP(A95,'unique ID'!$B$2:$C$97,2,FALSE))</f>
      </c>
      <c r="D95" s="14">
        <f>IF(OR(ISNA($A95),A95=""),"",VLOOKUP(A95,'unique ID'!$B$2:$E$97,4,FALSE))</f>
      </c>
      <c r="E95" s="14">
        <f>IF(OR(ISNA($A95),A95=""),"",VLOOKUP(A95,'unique ID'!$B$2:$E$97,3,FALSE))</f>
      </c>
      <c r="F95">
        <f>IF(OR(A95="",ISNA(A95)),"",'insert SAMPLES'!C92)</f>
      </c>
      <c r="G95">
        <f>IF(OR(A95="",ISNA(A95),'create BATCH'!$C$7=""),"",'create BATCH'!$C$7)</f>
      </c>
    </row>
    <row r="96" spans="1:7" ht="15">
      <c r="A96">
        <f>'unique ID'!$B93</f>
      </c>
      <c r="C96" s="14">
        <f>IF(OR(ISNA($A96),A96=""),"",VLOOKUP(A96,'unique ID'!$B$2:$C$97,2,FALSE))</f>
      </c>
      <c r="D96" s="14">
        <f>IF(OR(ISNA($A96),A96=""),"",VLOOKUP(A96,'unique ID'!$B$2:$E$97,4,FALSE))</f>
      </c>
      <c r="E96" s="14">
        <f>IF(OR(ISNA($A96),A96=""),"",VLOOKUP(A96,'unique ID'!$B$2:$E$97,3,FALSE))</f>
      </c>
      <c r="F96">
        <f>IF(OR(A96="",ISNA(A96)),"",'insert SAMPLES'!C93)</f>
      </c>
      <c r="G96">
        <f>IF(OR(A96="",ISNA(A96),'create BATCH'!$C$7=""),"",'create BATCH'!$C$7)</f>
      </c>
    </row>
    <row r="97" spans="1:7" ht="15">
      <c r="A97">
        <f>'unique ID'!$B94</f>
      </c>
      <c r="C97" s="14">
        <f>IF(OR(ISNA($A97),A97=""),"",VLOOKUP(A97,'unique ID'!$B$2:$C$97,2,FALSE))</f>
      </c>
      <c r="D97" s="14">
        <f>IF(OR(ISNA($A97),A97=""),"",VLOOKUP(A97,'unique ID'!$B$2:$E$97,4,FALSE))</f>
      </c>
      <c r="E97" s="14">
        <f>IF(OR(ISNA($A97),A97=""),"",VLOOKUP(A97,'unique ID'!$B$2:$E$97,3,FALSE))</f>
      </c>
      <c r="F97">
        <f>IF(OR(A97="",ISNA(A97)),"",'insert SAMPLES'!C94)</f>
      </c>
      <c r="G97">
        <f>IF(OR(A97="",ISNA(A97),'create BATCH'!$C$7=""),"",'create BATCH'!$C$7)</f>
      </c>
    </row>
    <row r="98" spans="1:7" ht="15">
      <c r="A98">
        <f>'unique ID'!$B95</f>
      </c>
      <c r="C98" s="14">
        <f>IF(OR(ISNA($A98),A98=""),"",VLOOKUP(A98,'unique ID'!$B$2:$C$97,2,FALSE))</f>
      </c>
      <c r="D98" s="14">
        <f>IF(OR(ISNA($A98),A98=""),"",VLOOKUP(A98,'unique ID'!$B$2:$E$97,4,FALSE))</f>
      </c>
      <c r="E98" s="14">
        <f>IF(OR(ISNA($A98),A98=""),"",VLOOKUP(A98,'unique ID'!$B$2:$E$97,3,FALSE))</f>
      </c>
      <c r="F98">
        <f>IF(OR(A98="",ISNA(A98)),"",'insert SAMPLES'!C95)</f>
      </c>
      <c r="G98">
        <f>IF(OR(A98="",ISNA(A98),'create BATCH'!$C$7=""),"",'create BATCH'!$C$7)</f>
      </c>
    </row>
    <row r="99" spans="1:7" ht="15">
      <c r="A99">
        <f>'unique ID'!$B96</f>
      </c>
      <c r="C99" s="14">
        <f>IF(OR(ISNA($A99),A99=""),"",VLOOKUP(A99,'unique ID'!$B$2:$C$97,2,FALSE))</f>
      </c>
      <c r="D99" s="14">
        <f>IF(OR(ISNA($A99),A99=""),"",VLOOKUP(A99,'unique ID'!$B$2:$E$97,4,FALSE))</f>
      </c>
      <c r="E99" s="14">
        <f>IF(OR(ISNA($A99),A99=""),"",VLOOKUP(A99,'unique ID'!$B$2:$E$97,3,FALSE))</f>
      </c>
      <c r="F99">
        <f>IF(OR(A99="",ISNA(A99)),"",'insert SAMPLES'!C96)</f>
      </c>
      <c r="G99">
        <f>IF(OR(A99="",ISNA(A99),'create BATCH'!$C$7=""),"",'create BATCH'!$C$7)</f>
      </c>
    </row>
    <row r="100" spans="1:7" ht="15">
      <c r="A100">
        <f>'unique ID'!$B97</f>
      </c>
      <c r="C100" s="14">
        <f>IF(OR(ISNA($A100),A100=""),"",VLOOKUP(A100,'unique ID'!$B$2:$C$97,2,FALSE))</f>
      </c>
      <c r="D100" s="14">
        <f>IF(OR(ISNA($A100),A100=""),"",VLOOKUP(A100,'unique ID'!$B$2:$E$97,4,FALSE))</f>
      </c>
      <c r="E100" s="14">
        <f>IF(OR(ISNA($A100),A100=""),"",VLOOKUP(A100,'unique ID'!$B$2:$E$97,3,FALSE))</f>
      </c>
      <c r="F100">
        <f>IF(OR(A100="",ISNA(A100)),"",'insert SAMPLES'!C97)</f>
      </c>
      <c r="G100">
        <f>IF(OR(A100="",ISNA(A100),'create BATCH'!$C$7=""),"",'create BATCH'!$C$7)</f>
      </c>
    </row>
    <row r="101" spans="3:4" ht="15">
      <c r="C101" s="14"/>
      <c r="D101" s="14"/>
    </row>
    <row r="102" spans="3:4" ht="15">
      <c r="C102" s="14"/>
      <c r="D102" s="14"/>
    </row>
    <row r="103" spans="3:4" ht="15">
      <c r="C103" s="14"/>
      <c r="D103" s="14"/>
    </row>
    <row r="104" spans="3:4" ht="15">
      <c r="C104" s="14"/>
      <c r="D104" s="14"/>
    </row>
    <row r="105" spans="3:4" ht="15">
      <c r="C105" s="14"/>
      <c r="D105" s="14"/>
    </row>
    <row r="106" spans="3:4" ht="15">
      <c r="C106" s="14"/>
      <c r="D106" s="14"/>
    </row>
    <row r="107" spans="3:4" ht="15">
      <c r="C107" s="14"/>
      <c r="D107" s="14"/>
    </row>
  </sheetData>
  <sheetProtection password="CD2F"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Massie</dc:creator>
  <cp:keywords/>
  <dc:description/>
  <cp:lastModifiedBy>Celina Velazquez</cp:lastModifiedBy>
  <cp:lastPrinted>2013-09-05T14:00:09Z</cp:lastPrinted>
  <dcterms:created xsi:type="dcterms:W3CDTF">2011-03-10T08:44:57Z</dcterms:created>
  <dcterms:modified xsi:type="dcterms:W3CDTF">2014-02-13T17:59:54Z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